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Лист1!$A$2:$J$143</definedName>
  </definedNames>
  <calcPr calcId="125725" fullCalcOnLoad="1"/>
</workbook>
</file>

<file path=xl/calcChain.xml><?xml version="1.0" encoding="utf-8"?>
<calcChain xmlns="http://schemas.openxmlformats.org/spreadsheetml/2006/main">
  <c r="B5" i="1"/>
  <c r="E34"/>
  <c r="E77"/>
  <c r="E5"/>
  <c r="E95"/>
  <c r="I5"/>
  <c r="I95"/>
  <c r="I77"/>
  <c r="I34"/>
  <c r="I57"/>
  <c r="H95"/>
  <c r="H77"/>
  <c r="H5"/>
  <c r="H34"/>
  <c r="H57"/>
  <c r="C121"/>
  <c r="E121"/>
  <c r="B121"/>
  <c r="C135"/>
  <c r="E135"/>
  <c r="B135"/>
  <c r="C132"/>
  <c r="E132"/>
  <c r="B132"/>
  <c r="C120"/>
  <c r="E120"/>
  <c r="B120"/>
  <c r="C117"/>
  <c r="E117"/>
  <c r="B117"/>
  <c r="B125"/>
  <c r="B34"/>
  <c r="B124"/>
  <c r="B138"/>
  <c r="B131"/>
  <c r="B119"/>
  <c r="B122"/>
  <c r="B123"/>
  <c r="B127"/>
  <c r="B137"/>
  <c r="B140"/>
  <c r="C126"/>
  <c r="E126"/>
  <c r="F126"/>
  <c r="B126"/>
  <c r="F116"/>
  <c r="F117"/>
  <c r="F118"/>
  <c r="F119"/>
  <c r="F120"/>
  <c r="F121"/>
  <c r="F127"/>
  <c r="F128"/>
  <c r="F130"/>
  <c r="F132"/>
  <c r="F133"/>
  <c r="F135"/>
  <c r="F142"/>
  <c r="E118"/>
  <c r="E127"/>
  <c r="E128"/>
  <c r="E133"/>
  <c r="E142"/>
  <c r="B118"/>
  <c r="F137"/>
  <c r="F139"/>
  <c r="E139"/>
  <c r="C123"/>
  <c r="C122"/>
  <c r="B95"/>
  <c r="B115" s="1"/>
  <c r="B77"/>
  <c r="B57"/>
  <c r="C34"/>
  <c r="C95"/>
  <c r="C77"/>
  <c r="C57"/>
  <c r="C5"/>
  <c r="C127"/>
  <c r="B130"/>
  <c r="B142"/>
  <c r="C142"/>
  <c r="D142"/>
  <c r="F5"/>
  <c r="C139"/>
  <c r="G139"/>
  <c r="C118"/>
  <c r="G118"/>
  <c r="C119"/>
  <c r="B141"/>
  <c r="B136"/>
  <c r="B128"/>
  <c r="E137"/>
  <c r="C137"/>
  <c r="C128"/>
  <c r="C130"/>
  <c r="C133"/>
  <c r="B133"/>
  <c r="B139"/>
  <c r="B134"/>
  <c r="C116"/>
  <c r="B116"/>
  <c r="B129"/>
  <c r="D115"/>
  <c r="D116"/>
  <c r="E116"/>
  <c r="G115"/>
  <c r="C115" l="1"/>
  <c r="F115"/>
  <c r="I115"/>
  <c r="H115"/>
  <c r="C143"/>
  <c r="E115"/>
  <c r="F143" s="1"/>
</calcChain>
</file>

<file path=xl/sharedStrings.xml><?xml version="1.0" encoding="utf-8"?>
<sst xmlns="http://schemas.openxmlformats.org/spreadsheetml/2006/main" count="236" uniqueCount="164">
  <si>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</si>
  <si>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</si>
  <si>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</si>
  <si>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</si>
  <si>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</si>
  <si>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</si>
  <si>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Мотокаток</t>
  </si>
  <si>
    <t>Тр коса</t>
  </si>
  <si>
    <t>гидромолот</t>
  </si>
  <si>
    <t>Камаз</t>
  </si>
  <si>
    <t>МКСМ</t>
  </si>
  <si>
    <t>Камаз, Маз</t>
  </si>
  <si>
    <r>
      <t>Очистка автомобильных остановок, площадок и урн от мусора в ручную:</t>
    </r>
    <r>
      <rPr>
        <sz val="11"/>
        <rFont val="Times New Roman"/>
        <family val="1"/>
        <charset val="204"/>
      </rPr>
      <t xml:space="preserve"> сан. патруль</t>
    </r>
  </si>
  <si>
    <r>
      <t xml:space="preserve">В день: </t>
    </r>
    <r>
      <rPr>
        <b/>
        <sz val="11"/>
        <color indexed="12"/>
        <rFont val="Times New Roman"/>
        <family val="1"/>
        <charset val="204"/>
      </rPr>
      <t xml:space="preserve">Участок мостового хозяйства </t>
    </r>
    <r>
      <rPr>
        <b/>
        <sz val="11"/>
        <rFont val="Times New Roman"/>
        <family val="1"/>
        <charset val="204"/>
      </rPr>
      <t/>
    </r>
  </si>
  <si>
    <r>
      <t xml:space="preserve">Работа сан.патруля-  </t>
    </r>
    <r>
      <rPr>
        <sz val="12"/>
        <rFont val="Times New Roman"/>
        <family val="1"/>
        <charset val="204"/>
      </rPr>
      <t>По маршрутам №1-№2 ( ММЗ-1ед., раб.- 4 чел.)</t>
    </r>
  </si>
  <si>
    <r>
      <t xml:space="preserve">Работа сан.патруля :  </t>
    </r>
    <r>
      <rPr>
        <sz val="11"/>
        <rFont val="Times New Roman"/>
        <family val="1"/>
        <charset val="204"/>
      </rPr>
      <t>Газель - 1, ММЗ - 2,   дор раб - 6 чел,      Согласно утвержденным маршрутам  № 1,2,3,</t>
    </r>
  </si>
  <si>
    <r>
      <t>Работа сан.патруля 6:00-16:00 по Маршруту № 1, 2, 3 -</t>
    </r>
    <r>
      <rPr>
        <sz val="11"/>
        <rFont val="Times New Roman"/>
        <family val="1"/>
        <charset val="204"/>
      </rPr>
      <t xml:space="preserve"> 2ам,5дор.раб.</t>
    </r>
  </si>
  <si>
    <r>
      <t>Установка бордюрного камня</t>
    </r>
    <r>
      <rPr>
        <sz val="11"/>
        <color indexed="8"/>
        <rFont val="Times New Roman"/>
        <family val="1"/>
        <charset val="204"/>
      </rPr>
      <t xml:space="preserve"> - ул. Свердлова ( самосвал - 1 ед., погрузчик - 1 ед., летучка - 1 ед., + компрессор,  7 чел.раб. </t>
    </r>
  </si>
  <si>
    <r>
      <t>Ремонт а/б покрытия -</t>
    </r>
    <r>
      <rPr>
        <sz val="11"/>
        <color indexed="8"/>
        <rFont val="Times New Roman"/>
        <family val="1"/>
        <charset val="204"/>
      </rPr>
      <t xml:space="preserve"> Красносельская - погр-1ед, каток-1ед, с/св-1ед, МТРД - 1ед, Газель-1ед, шв/пролив-1ед, раб-5 чел</t>
    </r>
  </si>
  <si>
    <r>
      <t xml:space="preserve">Очистка прилотковой части дорожных покрытий вакуумно-подметальной машиной с увлажнением : </t>
    </r>
    <r>
      <rPr>
        <b/>
        <i/>
        <sz val="11"/>
        <color indexed="1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ПУМ69- 1,   Бродвей,  Камаз - 1,    Дорога на Ахуны,  Антонова,  Чаадаева,  Луначарского,    Сурская,  Чеховская развязка,  Урицкого,  Огородная,  К. Цеткин,  Дружбы,  Свободы,  Нейтральная            </t>
    </r>
  </si>
  <si>
    <r>
      <t xml:space="preserve">Мойка проезжей части дорог :    </t>
    </r>
    <r>
      <rPr>
        <sz val="11"/>
        <rFont val="Times New Roman"/>
        <family val="1"/>
        <charset val="204"/>
      </rPr>
      <t>МДК - 1,     ул.  Дружбы,  Луначарского, Свободы,  Нейтральная, Чапаева,  Кустанайская,  Долгорукова, Пролетарская</t>
    </r>
  </si>
  <si>
    <r>
      <t xml:space="preserve">Мойка прилотковой части  части дорог : </t>
    </r>
    <r>
      <rPr>
        <sz val="11"/>
        <rFont val="Times New Roman"/>
        <family val="1"/>
        <charset val="204"/>
      </rPr>
      <t xml:space="preserve"> МДК - 1,     ул. Урицкого,  Чеховская развязка,  Огородная,  Антонова,  Сурская,  Злобина,  Сердобская, Павлушкина, Толстова,  Дзержинского,  Жемчужная,  Герцена</t>
    </r>
  </si>
  <si>
    <r>
      <t xml:space="preserve">Подметание прилотковой зоны вручную : </t>
    </r>
    <r>
      <rPr>
        <sz val="11"/>
        <rFont val="Times New Roman"/>
        <family val="1"/>
        <charset val="204"/>
      </rPr>
      <t xml:space="preserve"> дор рабоч 4  чел,     Ул.Урицкого</t>
    </r>
  </si>
  <si>
    <r>
      <t xml:space="preserve">Погрузка и перевозка смета :     </t>
    </r>
    <r>
      <rPr>
        <sz val="11"/>
        <rFont val="Times New Roman"/>
        <family val="1"/>
        <charset val="204"/>
      </rPr>
      <t>Погр - 1,   ММЗ - 1,  КО707 - 1, МДК - 1,  Паз - 1,    Дор рабоч - 4 чел, ул. Урицкого</t>
    </r>
  </si>
  <si>
    <r>
      <t xml:space="preserve">Очистка от грязи  барьерных ограждений :  </t>
    </r>
    <r>
      <rPr>
        <sz val="11"/>
        <rFont val="Times New Roman"/>
        <family val="1"/>
        <charset val="204"/>
      </rPr>
      <t>+ Покраска :  Газель - мойка - 1,  дор рабоч - 2 чел,  ул. К. Цеткин</t>
    </r>
  </si>
  <si>
    <r>
      <t xml:space="preserve">Очистка от грязи и мусора  тротуаров вручную : </t>
    </r>
    <r>
      <rPr>
        <sz val="11"/>
        <rFont val="Times New Roman"/>
        <family val="1"/>
        <charset val="204"/>
      </rPr>
      <t xml:space="preserve"> дор рабоч - 4 чел,    ул. Урицкого</t>
    </r>
  </si>
  <si>
    <r>
      <t xml:space="preserve">Очистка от грязи и мусора тротуаров с помощью подметальной машины : </t>
    </r>
    <r>
      <rPr>
        <sz val="11"/>
        <rFont val="Times New Roman"/>
        <family val="1"/>
        <charset val="204"/>
      </rPr>
      <t>КО707- 1,  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Толостова, Пролетарская</t>
    </r>
  </si>
  <si>
    <r>
      <t xml:space="preserve">Очистка и мойка стен автопавильнов и урн: </t>
    </r>
    <r>
      <rPr>
        <sz val="11"/>
        <rFont val="Times New Roman"/>
        <family val="1"/>
        <charset val="204"/>
      </rPr>
      <t>1). Газель -  мойка - 1,  дор рабоч - 2 чел, ул. Каракозова,  Саранская    2).  Покраска  остановок :  Газель - 1. дор рабоч - 2 чел,  ул. Каракозова</t>
    </r>
  </si>
  <si>
    <r>
      <t xml:space="preserve">Очистка проезжей части мостовых сооружений и подходов к им вакуумно-подметальной машиной: </t>
    </r>
    <r>
      <rPr>
        <sz val="11"/>
        <rFont val="Times New Roman"/>
        <family val="1"/>
        <charset val="204"/>
      </rPr>
      <t>Терновский м,Бауманский п/пр,Измайловский м,Свердловский м,Бакунинский м,М.Горького м,Б.Сурский м.</t>
    </r>
  </si>
  <si>
    <r>
      <t xml:space="preserve">Мойка прилотковой части мостов и п/пр. </t>
    </r>
    <r>
      <rPr>
        <sz val="12"/>
        <rFont val="Times New Roman"/>
        <family val="1"/>
        <charset val="204"/>
      </rPr>
      <t xml:space="preserve"> ГПЗ-24 м,Ахунский м,Парковый м,Тарханова м.  ПМ-1ед..   </t>
    </r>
    <r>
      <rPr>
        <b/>
        <sz val="12"/>
        <rFont val="Times New Roman"/>
        <family val="1"/>
        <charset val="204"/>
      </rPr>
      <t xml:space="preserve"> </t>
    </r>
  </si>
  <si>
    <r>
      <t>Мойка проезжей части мостов и п/пр  :</t>
    </r>
    <r>
      <rPr>
        <sz val="11"/>
        <rFont val="Times New Roman"/>
        <family val="1"/>
        <charset val="204"/>
      </rPr>
      <t xml:space="preserve"> ГПЗ-24 м,Ахунский м,Парковый м,Тарханова м.      </t>
    </r>
  </si>
  <si>
    <r>
      <t>Очистка от грязи и мойка ограждений безопасности  высотой более 0,75м.  Б.Сурский мост. Тех:</t>
    </r>
    <r>
      <rPr>
        <sz val="11"/>
        <rFont val="Times New Roman"/>
        <family val="1"/>
        <charset val="204"/>
      </rPr>
      <t xml:space="preserve"> Газель(мойка)-1ед.,раб-2чел. </t>
    </r>
  </si>
  <si>
    <r>
      <t>Очистка подходов и подмостовых зон  мостовых сооружений от травы :</t>
    </r>
    <r>
      <rPr>
        <sz val="11"/>
        <rFont val="Times New Roman"/>
        <family val="1"/>
        <charset val="204"/>
      </rPr>
      <t xml:space="preserve"> мостик по ул Парковой ,по улБумажников,в районе гор. Больницы -2..тех-ка:  ЗИЛ(лет-ка)-1ед,раб-2чел.</t>
    </r>
  </si>
  <si>
    <r>
      <t>Очистка подходов и подмостовых зон  мостовых сооружений от кустарника :</t>
    </r>
    <r>
      <rPr>
        <sz val="11"/>
        <rFont val="Times New Roman"/>
        <family val="1"/>
        <charset val="204"/>
      </rPr>
      <t xml:space="preserve"> мостик по ул.Парковой,по ул.Бумажников,в р-не гор.Больницы-2.</t>
    </r>
  </si>
  <si>
    <r>
      <t xml:space="preserve">Работа сан.патруля-по маршрутам       </t>
    </r>
    <r>
      <rPr>
        <sz val="11"/>
        <rFont val="Times New Roman"/>
        <family val="1"/>
        <charset val="204"/>
      </rPr>
      <t>Газель(лет-ка)-1ед,раб-2чел.</t>
    </r>
  </si>
  <si>
    <r>
      <t xml:space="preserve">ПРОЧИЕ  РАБОТЫ:   </t>
    </r>
    <r>
      <rPr>
        <sz val="11"/>
        <rFont val="Times New Roman"/>
        <family val="1"/>
        <charset val="204"/>
      </rPr>
      <t>Ремонт перильного ограждения на Токарном м,ремонт огр-я безопастности на Беляевском п/пр.   Зил(САК)-1ед ,раб-2чел. ,Покраска ж/бет-го ограж-я безоп-ти на Б.Сурском м. тех-ка:ЗИЛ(лет-ка)-1ед,раб:3чел.</t>
    </r>
  </si>
  <si>
    <r>
      <t xml:space="preserve">Ремонт колодцев - </t>
    </r>
    <r>
      <rPr>
        <sz val="12"/>
        <color indexed="8"/>
        <rFont val="Times New Roman"/>
        <family val="1"/>
        <charset val="204"/>
      </rPr>
      <t>ул. Свердлова (Газель - 1 ед., раб. - 2 чел.)</t>
    </r>
  </si>
  <si>
    <r>
      <t xml:space="preserve">Промывка л/канализации - </t>
    </r>
    <r>
      <rPr>
        <sz val="12"/>
        <color indexed="8"/>
        <rFont val="Times New Roman"/>
        <family val="1"/>
        <charset val="204"/>
      </rPr>
      <t>ул. Богданова 63а, Наб.р.Мойки 19 (КО-560 - 1 ед., КО-514 - 1 ед., раб. - 2 чел.)</t>
    </r>
  </si>
  <si>
    <r>
      <t xml:space="preserve">Ямочный ремонт БЦМ - </t>
    </r>
    <r>
      <rPr>
        <sz val="11"/>
        <rFont val="Times New Roman"/>
        <family val="1"/>
        <charset val="204"/>
      </rPr>
      <t>Дорога на С/х техникум до "Засеки", ул. Зеленодольская (Hydrog - 1 ед., раб. - 2 чел.), ул. Кл.Цеткин, Чапаева (БЦМ - 1 ед., раб. - 2 чел.), ул. Нейтральная, Антонова (МТРД - 1 ед., раб. - 1 ед.)</t>
    </r>
  </si>
  <si>
    <r>
      <t>Прочие работы - Откачка воды с проезжей части дорог:</t>
    </r>
    <r>
      <rPr>
        <sz val="11"/>
        <rFont val="Times New Roman"/>
        <family val="1"/>
        <charset val="204"/>
      </rPr>
      <t xml:space="preserve"> ул. Кл.Цеткин, Чапаева, Чаадаева, Окружная (КО-507 - 1 ед., раб. - 1 чел.)</t>
    </r>
  </si>
  <si>
    <t>Экскаватор, АГП</t>
  </si>
  <si>
    <r>
      <t xml:space="preserve">Очистка прилотковой части дорожных покрытий вакуумно-подметальной машиной с увлажнением: </t>
    </r>
    <r>
      <rPr>
        <sz val="11"/>
        <color indexed="8"/>
        <rFont val="Times New Roman"/>
        <family val="1"/>
        <charset val="204"/>
      </rPr>
      <t>Камаз+Бродвей 1 ед пр.Строителей,проезд под путепроводом по пр.Строителей,ул.Беляева,Беляевская развязка.</t>
    </r>
  </si>
  <si>
    <r>
      <t>Работа сан.патруля:</t>
    </r>
    <r>
      <rPr>
        <sz val="11"/>
        <color indexed="8"/>
        <rFont val="Times New Roman"/>
        <family val="1"/>
        <charset val="204"/>
      </rPr>
      <t xml:space="preserve"> Автобус- ед,самосвал-2ед,Газель-1 ед,Уаз-1ед, дор.раб-6чел по маршрутам,пробор мусора дорога на Понкратовку.</t>
    </r>
  </si>
  <si>
    <r>
      <t>Очистка от грязи и мусора  тротуаров вручную:</t>
    </r>
    <r>
      <rPr>
        <sz val="11"/>
        <color indexed="8"/>
        <rFont val="Times New Roman"/>
        <family val="1"/>
        <charset val="204"/>
      </rPr>
      <t xml:space="preserve"> дор.раб-2чел ул.Ленина,ИТР,Лазо.</t>
    </r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</si>
  <si>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пр.Победы,дор.раб-1 чел</t>
    </r>
  </si>
  <si>
    <r>
      <t xml:space="preserve">Очистка автомобильных остановок, площадок и урн от мусора вручную: </t>
    </r>
    <r>
      <rPr>
        <sz val="11"/>
        <rFont val="Times New Roman"/>
        <family val="1"/>
        <charset val="204"/>
      </rPr>
      <t>Газель-1ед,дор.раб-2 чел по всему району.</t>
    </r>
  </si>
  <si>
    <r>
      <t xml:space="preserve">Ручная уборка из прилотковой зоны - </t>
    </r>
    <r>
      <rPr>
        <sz val="11"/>
        <rFont val="Times New Roman"/>
        <family val="1"/>
        <charset val="204"/>
      </rPr>
      <t>ул. Лермонтова, М.Горького (тротуары) (самосвал - 1 ед., погр. - 1 ед., тр.щетка - 1 ед.)</t>
    </r>
  </si>
  <si>
    <r>
      <t xml:space="preserve">Очистка от грязи и мусора подземных переходов, лестничных сходов  вручную - </t>
    </r>
    <r>
      <rPr>
        <sz val="11"/>
        <rFont val="Times New Roman"/>
        <family val="1"/>
        <charset val="204"/>
      </rPr>
      <t>ул. Красная, Московская 5, Кирова 2, 6/8; пр. Победы (раб. - 1 чел.)</t>
    </r>
  </si>
  <si>
    <r>
      <t xml:space="preserve">Очистка автомобильных остановок,площадок и урн от мусора вручную - </t>
    </r>
    <r>
      <rPr>
        <sz val="11"/>
        <rFont val="Times New Roman"/>
        <family val="1"/>
        <charset val="204"/>
      </rPr>
      <t>ул. Лермонтова, Урицкого, Красная, Кирова, М.Горького, Володарского, Плеханова, Пушкина, Космодемьянская, Захарова, Бекешская, Суворова, Дзержинского, пр. Победы, ул. Карпинского, 8 Марта, Окружная, Лесхоз, Урицкого (а/м - 3 ед., раб. - 5 чел.)</t>
    </r>
  </si>
  <si>
    <r>
      <t xml:space="preserve">Прочие работы: МЯР: </t>
    </r>
    <r>
      <rPr>
        <sz val="11"/>
        <rFont val="Times New Roman"/>
        <family val="1"/>
        <charset val="204"/>
      </rPr>
      <t>ул. Пушкина (маг. "Алые паруса"), Ставского, Космодемьянской (самосвал - 1 ед., раб. - 2 чел.). Ремонт и замена б/камня: ул. Бекешская (а/м - 1 ед., раб. - 2 чел.)</t>
    </r>
  </si>
  <si>
    <t>В Ночь:</t>
  </si>
  <si>
    <r>
      <t xml:space="preserve">Очистка прилотковой части мостовых сооружений и подходов к им вакуумно-подметальной машиной :   </t>
    </r>
    <r>
      <rPr>
        <sz val="11"/>
        <rFont val="Times New Roman"/>
        <family val="1"/>
        <charset val="204"/>
      </rPr>
      <t xml:space="preserve">Терновский м, Бауманский п/пр, Измайловский м, Свердловский м, Бакунинский м, М.Горького м, Б.Сурский м.  Тех:ПУ-1ед. </t>
    </r>
  </si>
  <si>
    <r>
      <t xml:space="preserve">Мойка прилотковой части дорог - </t>
    </r>
    <r>
      <rPr>
        <sz val="11"/>
        <rFont val="Times New Roman"/>
        <family val="1"/>
        <charset val="204"/>
      </rPr>
      <t xml:space="preserve">пл.Ленина,  Гор.адм., Пл.Жукова, Кирова, Володарского, М.Горького, Пушкина, пр-д Пушкина, Славы, Урицкого, Плеханова, Московская - ПМ-2ед 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</si>
  <si>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Арбековская, Мира, Карпинского, пр. Победы, 8 Марта, Суворова, Кулакова, Коммунистическая, Пушкина, Бекешская, пл. Жукова, АЗС Революциолнная, Урицкого, С. Щедрина - ПУМ-1ед</t>
    </r>
  </si>
  <si>
    <r>
      <t>Очистка прилотковой части вакуумно-подметальной машиной с увлажнением</t>
    </r>
    <r>
      <rPr>
        <sz val="11"/>
        <rFont val="Times New Roman"/>
        <family val="1"/>
        <charset val="204"/>
      </rPr>
      <t xml:space="preserve"> -Урицкого, С. Щедрина, Гоголя, наб. реки Мойки, Чкалова, Кольцова, Арбековская, Пацаева, Коммунистическая, Володарского, Кирова, Советская, Лермонтова - ПУ-2ед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</si>
  <si>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тр.щ-1ед</t>
    </r>
  </si>
  <si>
    <r>
      <t xml:space="preserve">Очистка прилотковой части мостовых сооружений и подходов к им вакуумно-подметальной машиной : </t>
    </r>
    <r>
      <rPr>
        <sz val="11"/>
        <rFont val="Times New Roman"/>
        <family val="1"/>
        <charset val="204"/>
      </rPr>
      <t xml:space="preserve">Измайловский м, Бакунинский м, М.Горького м, Б.Сурский м., Луначарский м., Толстого п/пр, Гагарина п/пр - :ПУ-1ед. </t>
    </r>
  </si>
  <si>
    <r>
      <t>Очистка проезжей и прилотковой части -</t>
    </r>
    <r>
      <rPr>
        <sz val="11"/>
        <rFont val="Times New Roman"/>
        <family val="1"/>
        <charset val="204"/>
      </rPr>
      <t xml:space="preserve"> Пенза-1, Ерик, Павлушкина, Злобина, Сердобская, Тухачевского, Бакунина, Московская, Володарского, Плеханова, Суворова, Октябрьская, Долгова, Чех.раз., Огородная, Каракозова, Луначарского, под ж/д м., Парковая, Тарханова, Гор.переулок, Транспортная, вокруг нового моста, Антонова - тр.щ -1 ед</t>
    </r>
  </si>
  <si>
    <t>СМЕТ - 6 тн          ВОДА - 48 м3</t>
  </si>
  <si>
    <r>
      <t xml:space="preserve">Очистка прилотковой и проезжей части вакуумно-подметальной машиной с увлажнением - </t>
    </r>
    <r>
      <rPr>
        <sz val="11"/>
        <rFont val="Times New Roman"/>
        <family val="1"/>
        <charset val="204"/>
      </rPr>
      <t>Урицкого, Огородная, Сурская, Долгова, Суворова, Октябрьская, Володарского, Московская, Чехова и разв., Бакунина, Плеханова, Парковая, Тарханова, Гор.переулок, Транспортная, Антонова - ПУМ -1 ед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</si>
  <si>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</si>
  <si>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</si>
  <si>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</si>
  <si>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</si>
  <si>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</si>
  <si>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</si>
  <si>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</si>
  <si>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</si>
  <si>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</si>
  <si>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</si>
  <si>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</si>
  <si>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</si>
  <si>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</si>
  <si>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</si>
  <si>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</si>
  <si>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</si>
  <si>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</si>
  <si>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</si>
  <si>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</si>
  <si>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</si>
  <si>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</si>
  <si>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</si>
  <si>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</si>
  <si>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</si>
  <si>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</si>
  <si>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</si>
  <si>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</si>
  <si>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</si>
  <si>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</si>
  <si>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</si>
  <si>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</si>
  <si>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</si>
  <si>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</si>
  <si>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</si>
  <si>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</si>
  <si>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</si>
  <si>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</si>
  <si>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</si>
  <si>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</si>
  <si>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</si>
  <si>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</si>
  <si>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</si>
  <si>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</si>
  <si>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</si>
  <si>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</si>
  <si>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</si>
  <si>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</si>
  <si>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</si>
  <si>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</si>
  <si>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</si>
  <si>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</si>
  <si>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</si>
  <si>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</si>
  <si>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</si>
  <si>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</si>
  <si>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</si>
  <si>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</si>
  <si>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</si>
  <si>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</si>
  <si>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</si>
  <si>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</si>
  <si>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</si>
  <si>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 xml:space="preserve">       Участок асфальтировки: 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</si>
  <si>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</si>
  <si>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</si>
  <si>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</si>
  <si>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Камаз, МАЗ</t>
  </si>
  <si>
    <t>Мультилифт</t>
  </si>
  <si>
    <r>
      <t>Мех очистка тротуаров -</t>
    </r>
    <r>
      <rPr>
        <sz val="11"/>
        <rFont val="Times New Roman"/>
        <family val="1"/>
        <charset val="204"/>
      </rPr>
      <t xml:space="preserve"> Суворова, Октябрьская, Плеханова, Злобина, Сердобская, Парковая, Павлушкина,Тарханова, Антонова - тр.щ.-1ед</t>
    </r>
  </si>
  <si>
    <t>В ночь: мастер - Тельнова И. А.</t>
  </si>
  <si>
    <t>В ночь: мастер - Черкунова Г. Н.</t>
  </si>
  <si>
    <t>В ночь: мастер - Беззубов Е. В.</t>
  </si>
  <si>
    <r>
      <t>Мех. очистка проезжей части дорог (перекрёстки) -</t>
    </r>
    <r>
      <rPr>
        <sz val="11"/>
        <rFont val="Times New Roman"/>
        <family val="1"/>
        <charset val="204"/>
      </rPr>
      <t xml:space="preserve"> Луначарского-Каракозова, Бакунина-Урицкого, Суворова-Урицкого, Урицкого-Долгова, Чех.развязка-Сурская, Чехова-Долгова, Чехова-Суворова, Огородная-Чех. Разв., Урицкого-Чех.разв., Чехова-Кулакова, Чаадаева-Дружбы - тр.щ. - 1ед.</t>
    </r>
  </si>
  <si>
    <t>В ночь: мастер - Пономарева В. М.</t>
  </si>
  <si>
    <t>Сведения о проделанной работе за сутки    01.08.16г по МУП "Пензадормост"</t>
  </si>
  <si>
    <t xml:space="preserve">  ВОДА - 48 м3               СМЕТ - 10 тн</t>
  </si>
  <si>
    <t>СМЕТ -  30 тн             ВОДА - 96 м3</t>
  </si>
  <si>
    <t>СМЕТ -  10 тн         Асф. крошка - 4 тн</t>
  </si>
  <si>
    <t xml:space="preserve">СМЕТ - 12 тн         Вода 36 м3           </t>
  </si>
  <si>
    <r>
      <t>Мойка прилотковой части дорог:</t>
    </r>
    <r>
      <rPr>
        <sz val="11"/>
        <rFont val="Times New Roman"/>
        <family val="1"/>
        <charset val="204"/>
      </rPr>
      <t xml:space="preserve"> ул. Красная, ул. Куйбышева, ул. Ново-Тамбовская, Тамбовская, ул. Чкалова, ул. Богданова ( ПМ-1ед.)</t>
    </r>
  </si>
  <si>
    <r>
      <t>Подметание прилотковой зоны вручную</t>
    </r>
    <r>
      <rPr>
        <sz val="11"/>
        <rFont val="Times New Roman"/>
        <family val="1"/>
        <charset val="204"/>
      </rPr>
      <t xml:space="preserve"> - ул. Красная - 6 дор. раб.</t>
    </r>
  </si>
  <si>
    <r>
      <t>Погрузка и перевозка смета -</t>
    </r>
    <r>
      <rPr>
        <sz val="11"/>
        <rFont val="Times New Roman"/>
        <family val="1"/>
        <charset val="204"/>
      </rPr>
      <t xml:space="preserve"> ул. Красная (  ММЗ - 1 ед., МКСМ - 1 ед.)</t>
    </r>
  </si>
  <si>
    <r>
      <t>Очистка от грязи и мусора тротуаров вручную -</t>
    </r>
    <r>
      <rPr>
        <sz val="11"/>
        <rFont val="Times New Roman"/>
        <family val="1"/>
        <charset val="204"/>
      </rPr>
      <t>ул. Красная (4 дор.раб.)</t>
    </r>
  </si>
  <si>
    <r>
      <t xml:space="preserve">Очистка от  грязи и мусора подземных пешеходных переходов и лестничных  сходов вручную: </t>
    </r>
    <r>
      <rPr>
        <sz val="11"/>
        <rFont val="Times New Roman"/>
        <family val="1"/>
        <charset val="204"/>
      </rPr>
      <t>Воронова, Кижеватова, Куйбышева, Российская, Вишневая, 1-й Вишневый пр., Овражная ( 3 дор. раб.)</t>
    </r>
  </si>
  <si>
    <r>
      <t>Мойка проезжей части дорог -</t>
    </r>
    <r>
      <rPr>
        <sz val="11"/>
        <rFont val="Times New Roman"/>
        <family val="1"/>
        <charset val="204"/>
      </rPr>
      <t xml:space="preserve"> пл.Ленина, Обл.адм, Гор.адм., пл.Жукова, Кирова, Володарского, М.Горького, Пушкина, пр-д Пушкина, Славы, Урицкого,  Плеханова, Московская- ПМ-2ед</t>
    </r>
  </si>
  <si>
    <r>
      <t xml:space="preserve">Мех. мойка тротуаров - </t>
    </r>
    <r>
      <rPr>
        <sz val="11"/>
        <rFont val="Times New Roman"/>
        <family val="1"/>
        <charset val="204"/>
      </rPr>
      <t>ул. Московская, Пушкина -ПМ -1 ед</t>
    </r>
  </si>
  <si>
    <r>
      <t>Мех. очистка проезжей части дорог-</t>
    </r>
    <r>
      <rPr>
        <sz val="11"/>
        <rFont val="Times New Roman"/>
        <family val="1"/>
        <charset val="204"/>
      </rPr>
      <t xml:space="preserve"> пр. Строителей, Минская, Ленина, Гагарина, дорога на Гранат - тр.щ -1 ед</t>
    </r>
  </si>
  <si>
    <r>
      <t xml:space="preserve">Мойка проезжей  части дорог </t>
    </r>
    <r>
      <rPr>
        <sz val="11"/>
        <rFont val="Times New Roman"/>
        <family val="1"/>
        <charset val="204"/>
      </rPr>
      <t>- Ленинградская, Попова, Окружная, М. Крылова, Березовский пер., Чкалова - ПМ-1ед</t>
    </r>
  </si>
  <si>
    <r>
      <t xml:space="preserve">Очистка прилотковой части дорог вакуумно-подметальной машиной с увлажнением </t>
    </r>
    <r>
      <rPr>
        <sz val="11"/>
        <color indexed="8"/>
        <rFont val="Times New Roman"/>
        <family val="1"/>
        <charset val="204"/>
      </rPr>
      <t>- ул 40 лет Октября, Баумана, Терновского, Центральная, Окружная, 3-й пр-д Бурмистрова - Дизельная, Вишневая, Воронова, Гоголя, Калинина, Кижеватова, Кр.Горка, Красная, Краснова, Кривозерье,  Куйбышева, Ленинградская, М.Крылова, Металлистов, Тамбовская, Н.Тамбовская,  Пушанина, Попова, Ленинградская, Свердлова, Тепличная, Богданова,  Ватутина, Львовская, Галетная,  Индустриальная,  Мереняшева, Молокова, Ремесленная, Ростовская, Токарная, Отдельная, Чкалова -ПУМ -1 ед,  тр.щетка-1ед</t>
    </r>
  </si>
  <si>
    <r>
      <t xml:space="preserve">Очистка от грязи и мусора тротуаров с помощью подметальной машиной - </t>
    </r>
    <r>
      <rPr>
        <sz val="11"/>
        <rFont val="Times New Roman"/>
        <family val="1"/>
        <charset val="204"/>
      </rPr>
      <t>Калинина, Вишневая, Кривозерье, Окружная, Кижеватова, 3 пр-д Бурмисторва-Дизельная, Краснова, Гоголя, Попова, Воронова, Ленинградская, М. Крылова, Ватутина - тр.щ -1 ед</t>
    </r>
  </si>
  <si>
    <r>
      <t xml:space="preserve">Мех. мойка прилотковой части дорог - </t>
    </r>
    <r>
      <rPr>
        <sz val="11"/>
        <color indexed="8"/>
        <rFont val="Times New Roman"/>
        <family val="1"/>
        <charset val="204"/>
      </rPr>
      <t>Тернопольская, Ладожская - ПМ -1 ед</t>
    </r>
  </si>
  <si>
    <t>СМЕТ- 10 тн                         ВОДА - 42 м3</t>
  </si>
  <si>
    <t>СМЕТ -  20 тн               ВОДА - 108 м3</t>
  </si>
  <si>
    <r>
      <t xml:space="preserve">Мех. мойка прилотковой и проезжей части дорог мостов и п/пр - </t>
    </r>
    <r>
      <rPr>
        <sz val="11"/>
        <rFont val="Times New Roman"/>
        <family val="1"/>
        <charset val="204"/>
      </rPr>
      <t>Бакунинский м., транспортная развязка, М. Горького м., Лебедевский м., Транспортный м., Тарханова м., Свердловский м - ПМ -1 ед</t>
    </r>
  </si>
  <si>
    <r>
      <t xml:space="preserve">Механизированная очистка осевых полос и зон безопасности  :   </t>
    </r>
    <r>
      <rPr>
        <sz val="11"/>
        <rFont val="Times New Roman"/>
        <family val="1"/>
        <charset val="204"/>
      </rPr>
      <t>Тракторной щеткой :   КО707 - 1,  Каракозова,  Саранская, Литвинова,  Пролетарская,  Толстова, Дзержинского, Жемчужная,  Герцена,   Сурская,   Долгорукова,  Кустанайскавя,  Чаадаева</t>
    </r>
  </si>
  <si>
    <r>
      <t xml:space="preserve">Очистка автомобильных остановок, площадок и урн от мусора вручную :  </t>
    </r>
    <r>
      <rPr>
        <sz val="11"/>
        <rFont val="Times New Roman"/>
        <family val="1"/>
        <charset val="204"/>
      </rPr>
      <t xml:space="preserve"> Санпатрулями - Пенза- 1, Октябрьская, Суворова, Чехова, Чеховская развязка, Луначарского, Чаадаева, Дружбы, К. Цеткин,   Чапаева, Дорога до ФАД М - 5 Урал, Ушакова, Молодогвардейская,  Горбатов переулок, Парковая, Тарханова,  Измайлова,  Антонова, Тухачевского, Павлушкина, Дорога на Ахуны, Коннозаводская, Подлесная, Стрельбищенская, Луговая, С. Перовской, Д. Бедного, Дорога на Барковку, Каракозова, Саранская</t>
    </r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</si>
  <si>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Пенза-1, Бакунина, Суворова, Октябрьская, Долгова, Московская, Володарского, Плеханова, Урицкого, Ерик, Павлушкина, Злобина, Сердобская, Тухачевская, под ж/д мостом, Горбат.переул., Тарханова, Парковая, вокруг нового моста, Антонова - ПМ-1ед. </t>
    </r>
  </si>
  <si>
    <t>СМЕТ -  6 тн           ВОДА - 42 м3</t>
  </si>
  <si>
    <r>
      <t xml:space="preserve"> </t>
    </r>
    <r>
      <rPr>
        <b/>
        <sz val="11"/>
        <color indexed="12"/>
        <rFont val="Times New Roman"/>
        <family val="1"/>
        <charset val="204"/>
      </rPr>
      <t xml:space="preserve"> СМЕТ -  70 тн             ВОДА -42 м3       </t>
    </r>
  </si>
  <si>
    <r>
      <t xml:space="preserve">Очистка прилотковой части дорог </t>
    </r>
    <r>
      <rPr>
        <sz val="11"/>
        <color indexed="8"/>
        <rFont val="Times New Roman"/>
        <family val="1"/>
        <charset val="204"/>
      </rPr>
      <t>- ул. 40 лет Октября, Окружная, 3-й пр-д Бурмистрова - Дизельная, Гоголя, Калинина, Кижеватова, Красная горка, Красная, Краснова, Кривозерье, Куйбышева, Попова, Ленинградская, Маршала Крылова,  Свердлова,  Металлистов,  Ново-Тамбовская, Тамбовская, Перспективная, Тепличная, Богданова, Ватутина, Галетная, Индустриальная, Львовская, Мереняшева, Металлистов, Молокова, Ремесленная, Токарная, Отдельная, Чкалова, пр. Баумана   (тр.щетка - 2 ед.)</t>
    </r>
  </si>
  <si>
    <r>
      <t>Очистка прилотковой части дорог -</t>
    </r>
    <r>
      <rPr>
        <sz val="11"/>
        <rFont val="Times New Roman"/>
        <family val="1"/>
        <charset val="204"/>
      </rPr>
      <t xml:space="preserve"> Калинина, Свердлова, Богданова, Красная, Куйбышева, Вишневая, Кривозерье, Окружная, Кижеватова, 3 пр. Бурмистрова, Дизельная, Краснова, Гоголя, Попова, Воронова, Ленинградская, Маршала Крылова, Металлистов, 40 лет. Октября ( тр.щетка - 1 ед.)</t>
    </r>
  </si>
  <si>
    <t>В день:      СМЕТ - 132 тн            ВОДА - 222 м3       Асф. Крошка - 4 тн</t>
  </si>
  <si>
    <t xml:space="preserve"> В ночь:                  СМЕТ -42  тн            ВОДА - 240 м3</t>
  </si>
  <si>
    <t>За сутки:    СМЕТ - 174 тн               ВОДА -  462 м3          Асф. Крошка -4 тн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</si>
</sst>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b/>
      <sz val="12"/>
      <color indexed="10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9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justify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justify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14" fillId="2" borderId="1" xfId="0" applyFont="1" applyFill="1" applyBorder="1"/>
    <xf numFmtId="0" fontId="10" fillId="0" borderId="1" xfId="0" applyNumberFormat="1" applyFont="1" applyBorder="1" applyAlignment="1">
      <alignment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justify" wrapText="1"/>
    </xf>
    <xf numFmtId="0" fontId="10" fillId="0" borderId="4" xfId="0" applyFont="1" applyBorder="1" applyAlignment="1">
      <alignment wrapText="1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21" fillId="0" borderId="1" xfId="0" applyNumberFormat="1" applyFont="1" applyFill="1" applyBorder="1" applyAlignment="1">
      <alignment wrapText="1"/>
    </xf>
    <xf numFmtId="0" fontId="23" fillId="3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5"/>
  <sheetViews>
    <sheetView tabSelected="1" view="pageBreakPreview" topLeftCell="K3" zoomScaleNormal="100" zoomScaleSheetLayoutView="100" workbookViewId="0">
      <selection activeCell="J134" sqref="J134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81" t="s">
        <v>134</v>
      </c>
      <c r="B2" s="81"/>
      <c r="C2" s="81"/>
      <c r="D2" s="81"/>
      <c r="E2" s="81"/>
      <c r="F2" s="81"/>
      <c r="G2" s="81"/>
      <c r="H2" s="81"/>
      <c r="I2" s="81"/>
      <c r="J2" s="81"/>
    </row>
    <row r="3" spans="1:14" s="4" customFormat="1" ht="15" customHeight="1">
      <c r="A3" s="82" t="s">
        <v>61</v>
      </c>
      <c r="B3" s="82" t="s">
        <v>81</v>
      </c>
      <c r="C3" s="82"/>
      <c r="D3" s="82"/>
      <c r="E3" s="78" t="s">
        <v>106</v>
      </c>
      <c r="F3" s="78"/>
      <c r="G3" s="78"/>
      <c r="H3" s="78"/>
      <c r="I3" s="78"/>
      <c r="J3" s="82"/>
      <c r="N3" s="12"/>
    </row>
    <row r="4" spans="1:14" ht="21.75" customHeight="1">
      <c r="A4" s="82"/>
      <c r="B4" s="14" t="s">
        <v>78</v>
      </c>
      <c r="C4" s="15" t="s">
        <v>79</v>
      </c>
      <c r="D4" s="14" t="s">
        <v>89</v>
      </c>
      <c r="E4" s="14" t="s">
        <v>78</v>
      </c>
      <c r="F4" s="14" t="s">
        <v>80</v>
      </c>
      <c r="G4" s="14" t="s">
        <v>89</v>
      </c>
      <c r="H4" s="14" t="s">
        <v>112</v>
      </c>
      <c r="I4" s="15" t="s">
        <v>113</v>
      </c>
      <c r="J4" s="82"/>
      <c r="K4" s="4"/>
      <c r="L4" s="4"/>
      <c r="M4" s="4"/>
    </row>
    <row r="5" spans="1:14" ht="12.75" customHeight="1">
      <c r="A5" s="16" t="s">
        <v>62</v>
      </c>
      <c r="B5" s="10">
        <f>SUM(B6:B33)</f>
        <v>41</v>
      </c>
      <c r="C5" s="10">
        <f>SUM(C6:C33)</f>
        <v>0</v>
      </c>
      <c r="D5" s="10">
        <v>33</v>
      </c>
      <c r="E5" s="10">
        <f>8:8+9:9+10:10+11:11+12:12+14:14+15:15+16:16+17:17+18:18+19:19+20:20+21:21+22:22+23:23+24:24+25:25+26:26+27:27+28:28+29:29+30:30+31:31+32:32+33:33</f>
        <v>2</v>
      </c>
      <c r="F5" s="10">
        <f>SUM(F6:F33)</f>
        <v>0</v>
      </c>
      <c r="G5" s="10"/>
      <c r="H5" s="17">
        <f>SUM(H6:H33)</f>
        <v>20</v>
      </c>
      <c r="I5" s="17">
        <f>SUM(I6:I33)</f>
        <v>90</v>
      </c>
      <c r="J5" s="18"/>
      <c r="K5" s="4"/>
      <c r="L5" s="4"/>
      <c r="M5" s="4"/>
    </row>
    <row r="6" spans="1:14" ht="14.25" customHeight="1">
      <c r="A6" s="19" t="s">
        <v>63</v>
      </c>
      <c r="B6" s="2">
        <v>1</v>
      </c>
      <c r="C6" s="2"/>
      <c r="D6" s="2"/>
      <c r="E6" s="2"/>
      <c r="F6" s="2"/>
      <c r="G6" s="2"/>
      <c r="H6" s="41">
        <v>10</v>
      </c>
      <c r="I6" s="41">
        <v>48</v>
      </c>
      <c r="J6" s="65" t="s">
        <v>13</v>
      </c>
      <c r="K6" s="4"/>
      <c r="L6" s="4"/>
      <c r="M6" s="4"/>
    </row>
    <row r="7" spans="1:14" ht="14.25" customHeight="1">
      <c r="A7" s="19"/>
      <c r="B7" s="2"/>
      <c r="C7" s="2"/>
      <c r="D7" s="2"/>
      <c r="E7" s="2"/>
      <c r="F7" s="2"/>
      <c r="G7" s="2"/>
      <c r="H7" s="41"/>
      <c r="I7" s="41"/>
      <c r="J7" s="69" t="s">
        <v>34</v>
      </c>
      <c r="K7" s="4"/>
      <c r="L7" s="4"/>
      <c r="M7" s="4"/>
    </row>
    <row r="8" spans="1:14" ht="30.75" customHeight="1">
      <c r="A8" s="19" t="s">
        <v>3</v>
      </c>
      <c r="B8" s="2">
        <v>1</v>
      </c>
      <c r="C8" s="2"/>
      <c r="D8" s="2"/>
      <c r="E8" s="2">
        <v>1</v>
      </c>
      <c r="F8" s="2"/>
      <c r="G8" s="2"/>
      <c r="H8" s="43">
        <v>10</v>
      </c>
      <c r="I8" s="41">
        <v>42</v>
      </c>
      <c r="J8" s="66" t="s">
        <v>51</v>
      </c>
      <c r="K8" s="4"/>
      <c r="L8" s="4"/>
      <c r="M8" s="4"/>
    </row>
    <row r="9" spans="1:14" ht="30.75" customHeight="1">
      <c r="A9" s="19" t="s">
        <v>100</v>
      </c>
      <c r="B9" s="2">
        <v>4</v>
      </c>
      <c r="C9" s="2"/>
      <c r="D9" s="2"/>
      <c r="E9" s="2"/>
      <c r="F9" s="2"/>
      <c r="G9" s="2"/>
      <c r="H9" s="43"/>
      <c r="I9" s="41"/>
      <c r="J9" s="63" t="s">
        <v>28</v>
      </c>
      <c r="K9" s="4"/>
      <c r="L9" s="4"/>
      <c r="M9" s="4"/>
    </row>
    <row r="10" spans="1:14" ht="15.75" customHeight="1">
      <c r="A10" s="19" t="s">
        <v>102</v>
      </c>
      <c r="B10" s="2">
        <v>1</v>
      </c>
      <c r="C10" s="2"/>
      <c r="D10" s="2"/>
      <c r="E10" s="2">
        <v>1</v>
      </c>
      <c r="F10" s="2"/>
      <c r="G10" s="2"/>
      <c r="H10" s="41"/>
      <c r="I10" s="41"/>
      <c r="J10" s="39" t="s">
        <v>29</v>
      </c>
      <c r="K10" s="4"/>
      <c r="L10" s="4"/>
      <c r="M10" s="4"/>
    </row>
    <row r="11" spans="1:14" ht="14.25" customHeight="1">
      <c r="A11" s="19" t="s">
        <v>87</v>
      </c>
      <c r="B11" s="2"/>
      <c r="C11" s="2"/>
      <c r="D11" s="2"/>
      <c r="E11" s="2"/>
      <c r="F11" s="2"/>
      <c r="G11" s="2"/>
      <c r="H11" s="41"/>
      <c r="I11" s="41"/>
      <c r="J11" s="44" t="s">
        <v>30</v>
      </c>
      <c r="K11" s="4"/>
      <c r="L11" s="4"/>
      <c r="M11" s="4"/>
    </row>
    <row r="12" spans="1:14" ht="15.75" customHeight="1">
      <c r="A12" s="19" t="s">
        <v>65</v>
      </c>
      <c r="B12" s="9">
        <v>5</v>
      </c>
      <c r="C12" s="9"/>
      <c r="D12" s="9"/>
      <c r="E12" s="2"/>
      <c r="F12" s="2"/>
      <c r="G12" s="2"/>
      <c r="H12" s="41"/>
      <c r="I12" s="41"/>
      <c r="J12" s="42" t="s">
        <v>31</v>
      </c>
      <c r="K12" s="4"/>
      <c r="L12" s="4"/>
      <c r="M12" s="4"/>
    </row>
    <row r="13" spans="1:14" ht="29.25" customHeight="1">
      <c r="A13" s="19" t="s">
        <v>127</v>
      </c>
      <c r="B13" s="9"/>
      <c r="C13" s="9"/>
      <c r="D13" s="9"/>
      <c r="E13" s="2"/>
      <c r="F13" s="2"/>
      <c r="G13" s="2"/>
      <c r="H13" s="41"/>
      <c r="I13" s="41"/>
      <c r="J13" s="42" t="s">
        <v>32</v>
      </c>
      <c r="K13" s="4"/>
      <c r="L13" s="4"/>
      <c r="M13" s="4"/>
    </row>
    <row r="14" spans="1:14" ht="14.25" customHeight="1">
      <c r="A14" s="19" t="s">
        <v>115</v>
      </c>
      <c r="B14" s="9">
        <v>2</v>
      </c>
      <c r="C14" s="9"/>
      <c r="D14" s="9"/>
      <c r="E14" s="2"/>
      <c r="F14" s="2"/>
      <c r="G14" s="2"/>
      <c r="H14" s="41"/>
      <c r="I14" s="41"/>
      <c r="J14" s="44" t="s">
        <v>33</v>
      </c>
      <c r="K14" s="4"/>
      <c r="L14" s="4"/>
      <c r="M14" s="4"/>
    </row>
    <row r="15" spans="1:14" ht="33" customHeight="1">
      <c r="A15" s="19" t="s">
        <v>117</v>
      </c>
      <c r="B15" s="9">
        <v>2</v>
      </c>
      <c r="C15" s="9"/>
      <c r="D15" s="9"/>
      <c r="E15" s="2"/>
      <c r="F15" s="2"/>
      <c r="G15" s="2"/>
      <c r="H15" s="45"/>
      <c r="I15" s="45"/>
      <c r="J15" s="44" t="s">
        <v>35</v>
      </c>
      <c r="K15" s="4"/>
      <c r="L15" s="4"/>
      <c r="M15" s="4"/>
    </row>
    <row r="16" spans="1:14" ht="20.25" customHeight="1">
      <c r="A16" s="19" t="s">
        <v>118</v>
      </c>
      <c r="B16" s="9">
        <v>1</v>
      </c>
      <c r="C16" s="9"/>
      <c r="D16" s="9"/>
      <c r="E16" s="2"/>
      <c r="F16" s="2"/>
      <c r="G16" s="2"/>
      <c r="H16" s="45"/>
      <c r="I16" s="45"/>
      <c r="J16" s="68" t="s">
        <v>135</v>
      </c>
      <c r="K16" s="4"/>
      <c r="L16" s="4"/>
      <c r="M16" s="4"/>
    </row>
    <row r="17" spans="1:13" ht="20.25" customHeight="1">
      <c r="A17" s="19" t="s">
        <v>40</v>
      </c>
      <c r="B17" s="2">
        <v>1</v>
      </c>
      <c r="C17" s="2"/>
      <c r="D17" s="2"/>
      <c r="E17" s="20"/>
      <c r="F17" s="2"/>
      <c r="G17" s="2"/>
      <c r="H17" s="45"/>
      <c r="I17" s="45"/>
      <c r="J17" s="44"/>
      <c r="K17" s="21"/>
      <c r="L17" s="21"/>
      <c r="M17" s="21"/>
    </row>
    <row r="18" spans="1:13" ht="15" customHeight="1">
      <c r="A18" s="19" t="s">
        <v>73</v>
      </c>
      <c r="B18" s="2">
        <v>1</v>
      </c>
      <c r="C18" s="2"/>
      <c r="D18" s="2"/>
      <c r="E18" s="22"/>
      <c r="F18" s="2"/>
      <c r="G18" s="2"/>
      <c r="H18" s="45"/>
      <c r="I18" s="45"/>
      <c r="J18" s="70" t="s">
        <v>122</v>
      </c>
      <c r="K18" s="23"/>
      <c r="L18" s="23"/>
      <c r="M18" s="23"/>
    </row>
    <row r="19" spans="1:13" ht="15" customHeight="1">
      <c r="A19" s="19" t="s">
        <v>88</v>
      </c>
      <c r="B19" s="2">
        <v>1</v>
      </c>
      <c r="C19" s="2"/>
      <c r="D19" s="2"/>
      <c r="E19" s="2"/>
      <c r="F19" s="2"/>
      <c r="G19" s="2"/>
      <c r="H19" s="45"/>
      <c r="I19" s="41"/>
      <c r="J19" s="46" t="s">
        <v>18</v>
      </c>
      <c r="K19" s="23"/>
      <c r="L19" s="23"/>
      <c r="M19" s="23"/>
    </row>
    <row r="20" spans="1:13" ht="21" customHeight="1">
      <c r="A20" s="19" t="s">
        <v>126</v>
      </c>
      <c r="B20" s="2">
        <v>5</v>
      </c>
      <c r="C20" s="2"/>
      <c r="D20" s="2"/>
      <c r="E20" s="2"/>
      <c r="F20" s="2"/>
      <c r="G20" s="2"/>
      <c r="H20" s="45"/>
      <c r="I20" s="41"/>
      <c r="J20" s="46" t="s">
        <v>17</v>
      </c>
      <c r="K20" s="23"/>
      <c r="L20" s="23"/>
      <c r="M20" s="23"/>
    </row>
    <row r="21" spans="1:13" ht="13.5" customHeight="1">
      <c r="A21" s="19" t="s">
        <v>84</v>
      </c>
      <c r="B21" s="2">
        <v>1</v>
      </c>
      <c r="C21" s="2"/>
      <c r="D21" s="2"/>
      <c r="E21" s="2"/>
      <c r="F21" s="2"/>
      <c r="G21" s="2"/>
      <c r="H21" s="45"/>
      <c r="I21" s="41"/>
      <c r="J21" s="46"/>
      <c r="K21" s="23"/>
      <c r="L21" s="23"/>
      <c r="M21" s="23"/>
    </row>
    <row r="22" spans="1:13" ht="15" customHeight="1">
      <c r="A22" s="19" t="s">
        <v>8</v>
      </c>
      <c r="B22" s="2"/>
      <c r="C22" s="2"/>
      <c r="D22" s="2"/>
      <c r="E22" s="2"/>
      <c r="F22" s="2"/>
      <c r="G22" s="2"/>
      <c r="H22" s="45"/>
      <c r="I22" s="41"/>
      <c r="J22" s="79" t="s">
        <v>107</v>
      </c>
      <c r="K22" s="80"/>
      <c r="L22" s="80"/>
      <c r="M22" s="80"/>
    </row>
    <row r="23" spans="1:13" ht="18" customHeight="1">
      <c r="A23" s="24" t="s">
        <v>94</v>
      </c>
      <c r="B23" s="2"/>
      <c r="C23" s="2"/>
      <c r="D23" s="2"/>
      <c r="E23" s="2"/>
      <c r="F23" s="2"/>
      <c r="G23" s="2"/>
      <c r="H23" s="45"/>
      <c r="I23" s="45"/>
      <c r="J23" s="83" t="s">
        <v>36</v>
      </c>
      <c r="K23" s="84"/>
      <c r="L23" s="84"/>
      <c r="M23" s="84"/>
    </row>
    <row r="24" spans="1:13" ht="24" customHeight="1">
      <c r="A24" s="19" t="s">
        <v>74</v>
      </c>
      <c r="B24" s="2">
        <v>6</v>
      </c>
      <c r="C24" s="2"/>
      <c r="D24" s="2"/>
      <c r="E24" s="2"/>
      <c r="F24" s="2"/>
      <c r="G24" s="2"/>
      <c r="H24" s="45"/>
      <c r="I24" s="45"/>
      <c r="J24" s="85" t="s">
        <v>37</v>
      </c>
      <c r="K24" s="25"/>
      <c r="L24" s="25"/>
      <c r="M24" s="25"/>
    </row>
    <row r="25" spans="1:13" ht="12.75" customHeight="1">
      <c r="A25" s="19" t="s">
        <v>67</v>
      </c>
      <c r="B25" s="2"/>
      <c r="C25" s="2"/>
      <c r="D25" s="2"/>
      <c r="E25" s="2"/>
      <c r="F25" s="2"/>
      <c r="G25" s="2"/>
      <c r="H25" s="45"/>
      <c r="I25" s="41"/>
      <c r="J25" s="86"/>
      <c r="K25" s="25"/>
      <c r="L25" s="25"/>
      <c r="M25" s="25"/>
    </row>
    <row r="26" spans="1:13" ht="33" customHeight="1">
      <c r="A26" s="19" t="s">
        <v>93</v>
      </c>
      <c r="B26" s="2">
        <v>1</v>
      </c>
      <c r="C26" s="2"/>
      <c r="D26" s="2"/>
      <c r="E26" s="2"/>
      <c r="F26" s="2"/>
      <c r="G26" s="2"/>
      <c r="H26" s="41"/>
      <c r="I26" s="41"/>
      <c r="J26" s="47" t="s">
        <v>38</v>
      </c>
      <c r="K26" s="25"/>
      <c r="L26" s="25"/>
      <c r="M26" s="25"/>
    </row>
    <row r="27" spans="1:13" ht="14.25" customHeight="1">
      <c r="A27" s="19" t="s">
        <v>114</v>
      </c>
      <c r="B27" s="2">
        <v>1</v>
      </c>
      <c r="C27" s="2"/>
      <c r="D27" s="2"/>
      <c r="E27" s="2"/>
      <c r="F27" s="2"/>
      <c r="G27" s="2"/>
      <c r="H27" s="41"/>
      <c r="I27" s="41"/>
      <c r="J27" s="47" t="s">
        <v>39</v>
      </c>
      <c r="K27" s="4"/>
      <c r="L27" s="4"/>
      <c r="M27" s="4"/>
    </row>
    <row r="28" spans="1:13" ht="15" customHeight="1">
      <c r="A28" s="19" t="s">
        <v>116</v>
      </c>
      <c r="B28" s="2">
        <v>1</v>
      </c>
      <c r="C28" s="2"/>
      <c r="D28" s="2"/>
      <c r="E28" s="2"/>
      <c r="F28" s="2"/>
      <c r="G28" s="2"/>
      <c r="H28" s="45"/>
      <c r="I28" s="45"/>
      <c r="J28" s="76"/>
      <c r="K28" s="77"/>
      <c r="L28" s="77"/>
      <c r="M28" s="77"/>
    </row>
    <row r="29" spans="1:13" ht="15.75" customHeight="1">
      <c r="A29" s="19" t="s">
        <v>105</v>
      </c>
      <c r="B29" s="2">
        <v>1</v>
      </c>
      <c r="C29" s="2"/>
      <c r="D29" s="2"/>
      <c r="E29" s="2"/>
      <c r="F29" s="2"/>
      <c r="G29" s="2"/>
      <c r="H29" s="45"/>
      <c r="I29" s="45"/>
      <c r="J29" s="44" t="s">
        <v>50</v>
      </c>
      <c r="K29" s="25"/>
      <c r="L29" s="25"/>
      <c r="M29" s="25"/>
    </row>
    <row r="30" spans="1:13" ht="33" customHeight="1">
      <c r="A30" s="19" t="s">
        <v>85</v>
      </c>
      <c r="B30" s="2">
        <v>1</v>
      </c>
      <c r="C30" s="2"/>
      <c r="D30" s="2"/>
      <c r="E30" s="2"/>
      <c r="F30" s="2"/>
      <c r="G30" s="2"/>
      <c r="H30" s="45"/>
      <c r="I30" s="45"/>
      <c r="J30" s="42" t="s">
        <v>153</v>
      </c>
      <c r="K30" s="25"/>
      <c r="L30" s="25"/>
      <c r="M30" s="25"/>
    </row>
    <row r="31" spans="1:13" ht="28.5" hidden="1" customHeight="1">
      <c r="A31" s="19" t="s">
        <v>7</v>
      </c>
      <c r="B31" s="2"/>
      <c r="C31" s="2"/>
      <c r="D31" s="2"/>
      <c r="E31" s="2"/>
      <c r="F31" s="2"/>
      <c r="G31" s="2"/>
      <c r="H31" s="45"/>
      <c r="I31" s="45"/>
      <c r="K31" s="25"/>
      <c r="L31" s="25"/>
      <c r="M31" s="25"/>
    </row>
    <row r="32" spans="1:13" ht="32.25" customHeight="1">
      <c r="A32" s="19" t="s">
        <v>6</v>
      </c>
      <c r="B32" s="2">
        <v>1</v>
      </c>
      <c r="C32" s="2"/>
      <c r="D32" s="2"/>
      <c r="E32" s="2"/>
      <c r="F32" s="2"/>
      <c r="G32" s="2"/>
      <c r="H32" s="45"/>
      <c r="I32" s="45"/>
      <c r="J32" s="66" t="s">
        <v>56</v>
      </c>
      <c r="K32" s="4"/>
      <c r="L32" s="4"/>
      <c r="M32" s="4"/>
    </row>
    <row r="33" spans="1:13" ht="14.25" customHeight="1">
      <c r="A33" s="19" t="s">
        <v>91</v>
      </c>
      <c r="B33" s="2">
        <v>3</v>
      </c>
      <c r="C33" s="2"/>
      <c r="D33" s="2"/>
      <c r="E33" s="2"/>
      <c r="F33" s="2"/>
      <c r="G33" s="2"/>
      <c r="H33" s="45"/>
      <c r="I33" s="45"/>
      <c r="J33" s="71" t="s">
        <v>151</v>
      </c>
      <c r="K33" s="4"/>
      <c r="L33" s="4"/>
      <c r="M33" s="4"/>
    </row>
    <row r="34" spans="1:13" ht="12.75" customHeight="1">
      <c r="A34" s="26" t="s">
        <v>92</v>
      </c>
      <c r="B34" s="10">
        <f>SUM(B35:B56)</f>
        <v>14</v>
      </c>
      <c r="C34" s="10">
        <f>SUM(C35:C56)</f>
        <v>0</v>
      </c>
      <c r="D34" s="10">
        <v>14</v>
      </c>
      <c r="E34" s="10">
        <f>36:36+37:37+38:38+39:39+40:40+41:41+43:43+44:44+45:45+48:48+50:50+51:51+53:53+54:54+55:55+56:56</f>
        <v>4</v>
      </c>
      <c r="F34" s="10"/>
      <c r="G34" s="10"/>
      <c r="H34" s="17">
        <f>SUM(H35:H56)</f>
        <v>36</v>
      </c>
      <c r="I34" s="48">
        <f>SUM(I35:I56)</f>
        <v>138</v>
      </c>
      <c r="J34" s="18" t="s">
        <v>60</v>
      </c>
      <c r="K34" s="4"/>
      <c r="L34" s="4"/>
      <c r="M34" s="4"/>
    </row>
    <row r="35" spans="1:13" ht="15.75" customHeight="1">
      <c r="A35" s="27" t="s">
        <v>77</v>
      </c>
      <c r="B35" s="2">
        <v>3</v>
      </c>
      <c r="C35" s="2"/>
      <c r="D35" s="2"/>
      <c r="E35" s="2"/>
      <c r="F35" s="2"/>
      <c r="G35" s="2"/>
      <c r="H35" s="41">
        <v>30</v>
      </c>
      <c r="I35" s="41">
        <v>96</v>
      </c>
      <c r="J35" s="44" t="s">
        <v>15</v>
      </c>
      <c r="K35" s="4"/>
      <c r="L35" s="4"/>
      <c r="M35" s="4"/>
    </row>
    <row r="36" spans="1:13" ht="14.25" customHeight="1">
      <c r="A36" s="27" t="s">
        <v>102</v>
      </c>
      <c r="B36" s="2">
        <v>2</v>
      </c>
      <c r="C36" s="2"/>
      <c r="D36" s="2"/>
      <c r="E36" s="2">
        <v>1</v>
      </c>
      <c r="F36" s="2"/>
      <c r="G36" s="2"/>
      <c r="H36" s="41"/>
      <c r="I36" s="41"/>
      <c r="J36" s="50"/>
      <c r="K36" s="4"/>
      <c r="L36" s="4"/>
      <c r="M36" s="4"/>
    </row>
    <row r="37" spans="1:13" ht="32.25" customHeight="1">
      <c r="A37" s="27" t="s">
        <v>10</v>
      </c>
      <c r="B37" s="2">
        <v>1</v>
      </c>
      <c r="C37" s="2"/>
      <c r="D37" s="2"/>
      <c r="E37" s="2"/>
      <c r="F37" s="2"/>
      <c r="G37" s="2"/>
      <c r="H37" s="41">
        <v>6</v>
      </c>
      <c r="I37" s="41">
        <v>42</v>
      </c>
      <c r="J37" s="75" t="s">
        <v>19</v>
      </c>
      <c r="K37" s="4"/>
      <c r="L37" s="4"/>
      <c r="M37" s="4"/>
    </row>
    <row r="38" spans="1:13" ht="30" customHeight="1">
      <c r="A38" s="27" t="s">
        <v>3</v>
      </c>
      <c r="B38" s="2">
        <v>1</v>
      </c>
      <c r="C38" s="2"/>
      <c r="D38" s="2"/>
      <c r="E38" s="2">
        <v>1</v>
      </c>
      <c r="F38" s="2"/>
      <c r="G38" s="2"/>
      <c r="H38" s="41"/>
      <c r="I38" s="41"/>
      <c r="J38" s="50" t="s">
        <v>154</v>
      </c>
      <c r="K38" s="4"/>
      <c r="L38" s="4"/>
      <c r="M38" s="4"/>
    </row>
    <row r="39" spans="1:13" ht="20.25" customHeight="1">
      <c r="A39" s="27" t="s">
        <v>4</v>
      </c>
      <c r="B39" s="2"/>
      <c r="C39" s="2"/>
      <c r="D39" s="2"/>
      <c r="E39" s="2"/>
      <c r="F39" s="2"/>
      <c r="G39" s="2"/>
      <c r="H39" s="45"/>
      <c r="I39" s="41"/>
      <c r="J39" s="50" t="s">
        <v>20</v>
      </c>
      <c r="K39" s="4"/>
      <c r="L39" s="4"/>
      <c r="M39" s="4"/>
    </row>
    <row r="40" spans="1:13" ht="31.5" customHeight="1">
      <c r="A40" s="27" t="s">
        <v>103</v>
      </c>
      <c r="B40" s="22"/>
      <c r="C40" s="3"/>
      <c r="D40" s="22"/>
      <c r="E40" s="3"/>
      <c r="F40" s="3"/>
      <c r="G40" s="2"/>
      <c r="H40" s="41"/>
      <c r="I40" s="41"/>
      <c r="J40" s="50" t="s">
        <v>21</v>
      </c>
      <c r="K40" s="4"/>
      <c r="L40" s="4"/>
      <c r="M40" s="4"/>
    </row>
    <row r="41" spans="1:13" ht="15" customHeight="1">
      <c r="A41" s="28" t="s">
        <v>93</v>
      </c>
      <c r="B41" s="2"/>
      <c r="C41" s="2"/>
      <c r="D41" s="2"/>
      <c r="E41" s="22"/>
      <c r="F41" s="22"/>
      <c r="G41" s="2"/>
      <c r="H41" s="49"/>
      <c r="I41" s="41"/>
      <c r="J41" s="44" t="s">
        <v>22</v>
      </c>
      <c r="K41" s="4"/>
      <c r="L41" s="4"/>
      <c r="M41" s="4"/>
    </row>
    <row r="42" spans="1:13" ht="14.25" customHeight="1">
      <c r="A42" s="28"/>
      <c r="B42" s="2"/>
      <c r="C42" s="2"/>
      <c r="D42" s="2"/>
      <c r="E42" s="22"/>
      <c r="F42" s="22"/>
      <c r="G42" s="2"/>
      <c r="H42" s="49"/>
      <c r="I42" s="41"/>
      <c r="J42" s="44" t="s">
        <v>23</v>
      </c>
      <c r="K42" s="4"/>
      <c r="L42" s="4"/>
      <c r="M42" s="4"/>
    </row>
    <row r="43" spans="1:13" ht="15" customHeight="1">
      <c r="A43" s="28" t="s">
        <v>9</v>
      </c>
      <c r="B43" s="2">
        <v>1</v>
      </c>
      <c r="C43" s="2"/>
      <c r="D43" s="2"/>
      <c r="E43" s="22"/>
      <c r="F43" s="22"/>
      <c r="G43" s="2"/>
      <c r="H43" s="45"/>
      <c r="I43" s="41"/>
      <c r="J43" s="50" t="s">
        <v>24</v>
      </c>
      <c r="K43" s="4"/>
      <c r="L43" s="4"/>
      <c r="M43" s="4"/>
    </row>
    <row r="44" spans="1:13" ht="15.75" customHeight="1">
      <c r="A44" s="27" t="s">
        <v>87</v>
      </c>
      <c r="B44" s="2">
        <v>2</v>
      </c>
      <c r="C44" s="2"/>
      <c r="D44" s="2"/>
      <c r="E44" s="22">
        <v>1</v>
      </c>
      <c r="F44" s="22"/>
      <c r="G44" s="2"/>
      <c r="H44" s="45"/>
      <c r="I44" s="41"/>
      <c r="J44" s="50" t="s">
        <v>25</v>
      </c>
      <c r="K44" s="4"/>
      <c r="L44" s="4"/>
      <c r="M44" s="4"/>
    </row>
    <row r="45" spans="1:13" ht="51.75" customHeight="1">
      <c r="A45" s="27" t="s">
        <v>85</v>
      </c>
      <c r="B45" s="2"/>
      <c r="C45" s="2"/>
      <c r="D45" s="2"/>
      <c r="E45" s="22"/>
      <c r="F45" s="22"/>
      <c r="G45" s="2"/>
      <c r="H45" s="41"/>
      <c r="I45" s="41"/>
      <c r="J45" s="50" t="s">
        <v>26</v>
      </c>
      <c r="K45" s="4"/>
      <c r="L45" s="4"/>
      <c r="M45" s="4"/>
    </row>
    <row r="46" spans="1:13" ht="62.25" customHeight="1">
      <c r="A46" s="27"/>
      <c r="B46" s="2"/>
      <c r="C46" s="2"/>
      <c r="D46" s="2"/>
      <c r="E46" s="22"/>
      <c r="F46" s="22"/>
      <c r="G46" s="2"/>
      <c r="H46" s="41"/>
      <c r="I46" s="41"/>
      <c r="J46" s="50" t="s">
        <v>155</v>
      </c>
      <c r="K46" s="4"/>
      <c r="L46" s="4"/>
      <c r="M46" s="4"/>
    </row>
    <row r="47" spans="1:13" ht="29.25" customHeight="1">
      <c r="A47" s="27"/>
      <c r="B47" s="2"/>
      <c r="C47" s="2"/>
      <c r="D47" s="2"/>
      <c r="E47" s="22"/>
      <c r="F47" s="22"/>
      <c r="G47" s="2"/>
      <c r="H47" s="41"/>
      <c r="I47" s="41"/>
      <c r="J47" s="50" t="s">
        <v>27</v>
      </c>
      <c r="K47" s="4"/>
      <c r="L47" s="4"/>
      <c r="M47" s="4"/>
    </row>
    <row r="48" spans="1:13" ht="16.5" customHeight="1">
      <c r="A48" s="27" t="s">
        <v>66</v>
      </c>
      <c r="B48" s="2"/>
      <c r="C48" s="2"/>
      <c r="D48" s="2"/>
      <c r="E48" s="22"/>
      <c r="F48" s="22"/>
      <c r="G48" s="2"/>
      <c r="H48" s="41"/>
      <c r="I48" s="41"/>
      <c r="J48" s="68" t="s">
        <v>136</v>
      </c>
      <c r="K48" s="4"/>
      <c r="L48" s="4"/>
      <c r="M48" s="4"/>
    </row>
    <row r="49" spans="1:13" ht="15.75" customHeight="1">
      <c r="A49" s="27"/>
      <c r="B49" s="2"/>
      <c r="C49" s="2"/>
      <c r="D49" s="2"/>
      <c r="E49" s="22"/>
      <c r="F49" s="22"/>
      <c r="G49" s="2"/>
      <c r="H49" s="41"/>
      <c r="I49" s="41"/>
      <c r="J49" s="42" t="s">
        <v>133</v>
      </c>
      <c r="K49" s="4"/>
      <c r="L49" s="4"/>
      <c r="M49" s="4"/>
    </row>
    <row r="50" spans="1:13" ht="45.75" customHeight="1">
      <c r="A50" s="27" t="s">
        <v>72</v>
      </c>
      <c r="B50" s="2">
        <v>1</v>
      </c>
      <c r="C50" s="2"/>
      <c r="D50" s="2"/>
      <c r="E50" s="22">
        <v>1</v>
      </c>
      <c r="F50" s="22"/>
      <c r="G50" s="2"/>
      <c r="H50" s="41"/>
      <c r="I50" s="49"/>
      <c r="J50" s="42" t="s">
        <v>57</v>
      </c>
      <c r="K50" s="4"/>
      <c r="L50" s="4"/>
      <c r="M50" s="4"/>
    </row>
    <row r="51" spans="1:13" ht="30" customHeight="1">
      <c r="A51" s="19" t="s">
        <v>65</v>
      </c>
      <c r="B51" s="2">
        <v>1</v>
      </c>
      <c r="C51" s="2"/>
      <c r="D51" s="2"/>
      <c r="E51" s="51"/>
      <c r="F51" s="2"/>
      <c r="G51" s="2"/>
      <c r="H51" s="45"/>
      <c r="I51" s="41"/>
      <c r="J51" s="42" t="s">
        <v>132</v>
      </c>
      <c r="K51" s="4"/>
      <c r="L51" s="4"/>
      <c r="M51" s="4"/>
    </row>
    <row r="52" spans="1:13" ht="30" customHeight="1">
      <c r="A52" s="19" t="s">
        <v>88</v>
      </c>
      <c r="B52" s="2"/>
      <c r="C52" s="2"/>
      <c r="D52" s="2"/>
      <c r="E52" s="51"/>
      <c r="F52" s="2"/>
      <c r="G52" s="2"/>
      <c r="H52" s="45"/>
      <c r="I52" s="41"/>
      <c r="J52" s="50" t="s">
        <v>59</v>
      </c>
      <c r="K52" s="4"/>
      <c r="L52" s="4"/>
      <c r="M52" s="4"/>
    </row>
    <row r="53" spans="1:13" ht="13.5" customHeight="1">
      <c r="A53" s="19" t="s">
        <v>75</v>
      </c>
      <c r="B53" s="2">
        <v>1</v>
      </c>
      <c r="C53" s="2"/>
      <c r="D53" s="2"/>
      <c r="E53" s="2"/>
      <c r="F53" s="2"/>
      <c r="G53" s="2"/>
      <c r="H53" s="45"/>
      <c r="I53" s="52"/>
      <c r="J53" s="42" t="s">
        <v>128</v>
      </c>
      <c r="K53" s="4"/>
      <c r="L53" s="4"/>
      <c r="M53" s="4"/>
    </row>
    <row r="54" spans="1:13" ht="17.25" hidden="1" customHeight="1">
      <c r="A54" s="19" t="s">
        <v>119</v>
      </c>
      <c r="B54" s="2"/>
      <c r="C54" s="2"/>
      <c r="D54" s="2"/>
      <c r="E54" s="2"/>
      <c r="F54" s="2"/>
      <c r="G54" s="2"/>
      <c r="H54" s="45"/>
      <c r="I54" s="52"/>
      <c r="K54" s="4"/>
      <c r="L54" s="4"/>
      <c r="M54" s="4"/>
    </row>
    <row r="55" spans="1:13" ht="30.75" customHeight="1">
      <c r="A55" s="19" t="s">
        <v>86</v>
      </c>
      <c r="B55" s="2">
        <v>1</v>
      </c>
      <c r="C55" s="2"/>
      <c r="D55" s="4"/>
      <c r="E55" s="2"/>
      <c r="F55" s="2"/>
      <c r="G55" s="2"/>
      <c r="H55" s="45"/>
      <c r="I55" s="45"/>
      <c r="J55" s="42" t="s">
        <v>156</v>
      </c>
      <c r="K55" s="4"/>
      <c r="L55" s="4"/>
      <c r="M55" s="4"/>
    </row>
    <row r="56" spans="1:13" ht="14.25" customHeight="1">
      <c r="A56" s="19" t="s">
        <v>98</v>
      </c>
      <c r="B56" s="2"/>
      <c r="C56" s="2"/>
      <c r="D56" s="2"/>
      <c r="E56" s="2"/>
      <c r="F56" s="2"/>
      <c r="G56" s="2"/>
      <c r="H56" s="45"/>
      <c r="I56" s="45"/>
      <c r="J56" s="71" t="s">
        <v>157</v>
      </c>
      <c r="K56" s="4"/>
      <c r="L56" s="4"/>
      <c r="M56" s="4"/>
    </row>
    <row r="57" spans="1:13" ht="12.75" customHeight="1">
      <c r="A57" s="26" t="s">
        <v>68</v>
      </c>
      <c r="B57" s="10">
        <f>SUM(B58:B76)</f>
        <v>10</v>
      </c>
      <c r="C57" s="10">
        <f>SUM(C58:C76)</f>
        <v>0</v>
      </c>
      <c r="D57" s="10">
        <v>9</v>
      </c>
      <c r="E57" s="10"/>
      <c r="F57" s="10"/>
      <c r="G57" s="10"/>
      <c r="H57" s="17">
        <f>SUM(H58:H76)</f>
        <v>30</v>
      </c>
      <c r="I57" s="17">
        <f>SUM(I58:I76)</f>
        <v>108</v>
      </c>
      <c r="J57" s="18"/>
      <c r="K57" s="4"/>
      <c r="L57" s="4"/>
      <c r="M57" s="4"/>
    </row>
    <row r="58" spans="1:13" ht="15" customHeight="1">
      <c r="A58" s="19" t="s">
        <v>63</v>
      </c>
      <c r="B58" s="2">
        <v>2</v>
      </c>
      <c r="C58" s="2"/>
      <c r="D58" s="2"/>
      <c r="E58" s="2"/>
      <c r="F58" s="2"/>
      <c r="G58" s="2"/>
      <c r="H58" s="41">
        <v>10</v>
      </c>
      <c r="I58" s="41"/>
      <c r="J58" s="67" t="s">
        <v>16</v>
      </c>
      <c r="K58" s="4"/>
      <c r="L58" s="4"/>
      <c r="M58" s="4"/>
    </row>
    <row r="59" spans="1:13" ht="15" customHeight="1">
      <c r="A59" s="19"/>
      <c r="B59" s="2"/>
      <c r="C59" s="2"/>
      <c r="D59" s="2"/>
      <c r="E59" s="2"/>
      <c r="F59" s="2"/>
      <c r="G59" s="2"/>
      <c r="H59" s="41"/>
      <c r="I59" s="41"/>
      <c r="J59" s="53" t="s">
        <v>46</v>
      </c>
      <c r="K59" s="4"/>
      <c r="L59" s="4"/>
      <c r="M59" s="4"/>
    </row>
    <row r="60" spans="1:13" ht="17.25" customHeight="1">
      <c r="A60" s="19" t="s">
        <v>64</v>
      </c>
      <c r="B60" s="2">
        <v>1</v>
      </c>
      <c r="C60" s="2"/>
      <c r="D60" s="2"/>
      <c r="E60" s="2">
        <v>1</v>
      </c>
      <c r="F60" s="2"/>
      <c r="G60" s="2"/>
      <c r="H60" s="41">
        <v>20</v>
      </c>
      <c r="I60" s="41">
        <v>108</v>
      </c>
      <c r="J60" s="44" t="s">
        <v>47</v>
      </c>
      <c r="K60" s="4"/>
      <c r="L60" s="4"/>
      <c r="M60" s="4"/>
    </row>
    <row r="61" spans="1:13" ht="30" customHeight="1">
      <c r="A61" s="19" t="s">
        <v>103</v>
      </c>
      <c r="B61" s="2"/>
      <c r="C61" s="2"/>
      <c r="D61" s="2"/>
      <c r="E61" s="2"/>
      <c r="F61" s="2"/>
      <c r="G61" s="2"/>
      <c r="H61" s="41"/>
      <c r="I61" s="41"/>
      <c r="J61" s="44" t="s">
        <v>48</v>
      </c>
      <c r="K61" s="4"/>
      <c r="L61" s="4"/>
      <c r="M61" s="4"/>
    </row>
    <row r="62" spans="1:13" ht="30" hidden="1" customHeight="1">
      <c r="A62" s="19"/>
      <c r="B62" s="2"/>
      <c r="C62" s="2"/>
      <c r="D62" s="2"/>
      <c r="E62" s="2"/>
      <c r="F62" s="2"/>
      <c r="G62" s="2"/>
      <c r="H62" s="41"/>
      <c r="I62" s="41"/>
      <c r="K62" s="4"/>
      <c r="L62" s="4"/>
      <c r="M62" s="4"/>
    </row>
    <row r="63" spans="1:13" ht="31.5" customHeight="1">
      <c r="A63" s="19" t="s">
        <v>73</v>
      </c>
      <c r="B63" s="2">
        <v>2</v>
      </c>
      <c r="C63" s="2"/>
      <c r="D63" s="2"/>
      <c r="E63" s="29"/>
      <c r="F63" s="2"/>
      <c r="G63" s="2"/>
      <c r="H63" s="41"/>
      <c r="I63" s="41"/>
      <c r="J63" s="44" t="s">
        <v>49</v>
      </c>
      <c r="K63" s="4"/>
      <c r="L63" s="4"/>
      <c r="M63" s="4"/>
    </row>
    <row r="64" spans="1:13" ht="13.5" customHeight="1">
      <c r="A64" s="19" t="s">
        <v>86</v>
      </c>
      <c r="B64" s="2">
        <v>1</v>
      </c>
      <c r="C64" s="2"/>
      <c r="D64" s="30"/>
      <c r="E64" s="2"/>
      <c r="F64" s="2"/>
      <c r="G64" s="2"/>
      <c r="H64" s="45"/>
      <c r="I64" s="41"/>
      <c r="J64" s="44"/>
      <c r="K64" s="4"/>
      <c r="L64" s="4"/>
      <c r="M64" s="4"/>
    </row>
    <row r="65" spans="1:13" ht="14.25" customHeight="1">
      <c r="A65" s="19" t="s">
        <v>75</v>
      </c>
      <c r="B65" s="2">
        <v>1</v>
      </c>
      <c r="C65" s="2"/>
      <c r="D65" s="4"/>
      <c r="E65" s="55"/>
      <c r="F65" s="2"/>
      <c r="G65" s="2"/>
      <c r="H65" s="45"/>
      <c r="I65" s="41"/>
      <c r="J65" s="63"/>
      <c r="K65" s="4"/>
      <c r="L65" s="4"/>
      <c r="M65" s="4"/>
    </row>
    <row r="66" spans="1:13" ht="14.25" hidden="1" customHeight="1">
      <c r="A66" s="19" t="s">
        <v>9</v>
      </c>
      <c r="B66" s="2"/>
      <c r="C66" s="2"/>
      <c r="D66" s="4"/>
      <c r="E66" s="55"/>
      <c r="F66" s="2"/>
      <c r="G66" s="2"/>
      <c r="H66" s="45"/>
      <c r="I66" s="41"/>
      <c r="J66" s="63"/>
      <c r="K66" s="4"/>
      <c r="L66" s="4"/>
      <c r="M66" s="4"/>
    </row>
    <row r="67" spans="1:13" ht="13.5" customHeight="1">
      <c r="A67" s="19" t="s">
        <v>109</v>
      </c>
      <c r="B67" s="2">
        <v>2</v>
      </c>
      <c r="C67" s="2"/>
      <c r="D67" s="2"/>
      <c r="E67" s="51">
        <v>2</v>
      </c>
      <c r="F67" s="2"/>
      <c r="G67" s="2"/>
      <c r="H67" s="41"/>
      <c r="I67" s="41"/>
      <c r="J67" s="63"/>
      <c r="K67" s="4"/>
      <c r="L67" s="4"/>
      <c r="M67" s="4"/>
    </row>
    <row r="68" spans="1:13" ht="15" customHeight="1">
      <c r="A68" s="19" t="s">
        <v>65</v>
      </c>
      <c r="B68" s="2">
        <v>1</v>
      </c>
      <c r="C68" s="2"/>
      <c r="D68" s="2"/>
      <c r="E68" s="2"/>
      <c r="F68" s="2"/>
      <c r="G68" s="2"/>
      <c r="H68" s="45"/>
      <c r="I68" s="45"/>
      <c r="J68" s="71" t="s">
        <v>137</v>
      </c>
      <c r="K68" s="4"/>
      <c r="L68" s="4"/>
      <c r="M68" s="4"/>
    </row>
    <row r="69" spans="1:13" ht="15" customHeight="1">
      <c r="A69" s="19" t="s">
        <v>121</v>
      </c>
      <c r="B69" s="2"/>
      <c r="C69" s="2"/>
      <c r="D69" s="2"/>
      <c r="E69" s="2"/>
      <c r="F69" s="45"/>
      <c r="G69" s="2"/>
      <c r="H69" s="4"/>
      <c r="I69" s="41"/>
      <c r="J69" s="42" t="s">
        <v>129</v>
      </c>
      <c r="K69" s="4"/>
      <c r="L69" s="4"/>
      <c r="M69" s="4"/>
    </row>
    <row r="70" spans="1:13" ht="29.25" customHeight="1">
      <c r="A70" s="19" t="s">
        <v>1</v>
      </c>
      <c r="B70" s="2"/>
      <c r="C70" s="2"/>
      <c r="D70" s="2"/>
      <c r="E70" s="2"/>
      <c r="F70" s="45"/>
      <c r="G70" s="2"/>
      <c r="H70" s="4"/>
      <c r="I70" s="41"/>
      <c r="J70" s="50" t="s">
        <v>54</v>
      </c>
      <c r="K70" s="4"/>
      <c r="L70" s="4"/>
      <c r="M70" s="4"/>
    </row>
    <row r="71" spans="1:13" ht="31.5" customHeight="1">
      <c r="A71" s="19" t="s">
        <v>3</v>
      </c>
      <c r="B71" s="2"/>
      <c r="C71" s="2"/>
      <c r="D71" s="2"/>
      <c r="E71" s="2">
        <v>2</v>
      </c>
      <c r="F71" s="45"/>
      <c r="G71" s="2"/>
      <c r="H71" s="4"/>
      <c r="I71" s="41"/>
      <c r="J71" s="50" t="s">
        <v>52</v>
      </c>
      <c r="K71" s="4"/>
      <c r="L71" s="4"/>
      <c r="M71" s="4"/>
    </row>
    <row r="72" spans="1:13" ht="30" customHeight="1">
      <c r="A72" s="19"/>
      <c r="B72" s="2"/>
      <c r="C72" s="2"/>
      <c r="D72" s="2"/>
      <c r="E72" s="2"/>
      <c r="F72" s="45"/>
      <c r="G72" s="2"/>
      <c r="H72" s="4"/>
      <c r="I72" s="41"/>
      <c r="J72" s="50" t="s">
        <v>144</v>
      </c>
      <c r="K72" s="4"/>
      <c r="L72" s="4"/>
      <c r="M72" s="4"/>
    </row>
    <row r="73" spans="1:13" ht="30.75" customHeight="1">
      <c r="A73" s="19" t="s">
        <v>85</v>
      </c>
      <c r="B73" s="2"/>
      <c r="C73" s="2"/>
      <c r="D73" s="2"/>
      <c r="E73" s="2"/>
      <c r="F73" s="2"/>
      <c r="G73" s="2"/>
      <c r="H73" s="45"/>
      <c r="I73" s="41"/>
      <c r="J73" s="65" t="s">
        <v>53</v>
      </c>
      <c r="K73" s="4"/>
      <c r="L73" s="4"/>
      <c r="M73" s="4"/>
    </row>
    <row r="74" spans="1:13" ht="15" customHeight="1">
      <c r="A74" s="19" t="s">
        <v>84</v>
      </c>
      <c r="B74" s="2"/>
      <c r="C74" s="2"/>
      <c r="D74" s="2"/>
      <c r="E74" s="2"/>
      <c r="F74" s="2"/>
      <c r="G74" s="2"/>
      <c r="H74" s="45"/>
      <c r="I74" s="41"/>
      <c r="J74" s="56" t="s">
        <v>145</v>
      </c>
      <c r="K74" s="4"/>
      <c r="L74" s="4"/>
      <c r="M74" s="4"/>
    </row>
    <row r="75" spans="1:13" ht="44.25" customHeight="1">
      <c r="A75" s="19" t="s">
        <v>88</v>
      </c>
      <c r="B75" s="2"/>
      <c r="C75" s="2"/>
      <c r="D75" s="2"/>
      <c r="E75" s="2"/>
      <c r="F75" s="2"/>
      <c r="G75" s="2"/>
      <c r="H75" s="45"/>
      <c r="I75" s="41"/>
      <c r="J75" s="56" t="s">
        <v>55</v>
      </c>
      <c r="K75" s="4"/>
      <c r="L75" s="4"/>
      <c r="M75" s="4"/>
    </row>
    <row r="76" spans="1:13" ht="14.25" customHeight="1">
      <c r="A76" s="19" t="s">
        <v>98</v>
      </c>
      <c r="B76" s="29"/>
      <c r="C76" s="2"/>
      <c r="D76" s="2"/>
      <c r="E76" s="20"/>
      <c r="F76" s="2"/>
      <c r="G76" s="2"/>
      <c r="H76" s="45"/>
      <c r="I76" s="45"/>
      <c r="J76" s="72" t="s">
        <v>152</v>
      </c>
      <c r="K76" s="4"/>
      <c r="L76" s="4"/>
      <c r="M76" s="4"/>
    </row>
    <row r="77" spans="1:13" ht="13.5" customHeight="1">
      <c r="A77" s="26" t="s">
        <v>71</v>
      </c>
      <c r="B77" s="10">
        <f>SUM(B78:B94)</f>
        <v>10</v>
      </c>
      <c r="C77" s="10">
        <f>SUM(C78:C94)</f>
        <v>0</v>
      </c>
      <c r="D77" s="10">
        <v>11</v>
      </c>
      <c r="E77" s="64">
        <f>78:78+79:79+80:80+81:81+82:82+83:83+84:84+85:85+86:86+87:87+88:88+89:89+90:90+91:91+92:92+93:93+94:94</f>
        <v>1</v>
      </c>
      <c r="F77" s="10"/>
      <c r="G77" s="10"/>
      <c r="H77" s="17">
        <f>SUM(H78:H94)</f>
        <v>70</v>
      </c>
      <c r="I77" s="17">
        <f>SUM(I78:I94)</f>
        <v>42</v>
      </c>
      <c r="J77" s="31"/>
      <c r="K77" s="4"/>
      <c r="L77" s="4"/>
      <c r="M77" s="4"/>
    </row>
    <row r="78" spans="1:13" ht="21" customHeight="1">
      <c r="A78" s="19" t="s">
        <v>63</v>
      </c>
      <c r="B78" s="2">
        <v>4</v>
      </c>
      <c r="C78" s="2"/>
      <c r="D78" s="2"/>
      <c r="E78" s="2"/>
      <c r="F78" s="2"/>
      <c r="G78" s="2"/>
      <c r="H78" s="41">
        <v>70</v>
      </c>
      <c r="I78" s="41">
        <v>42</v>
      </c>
      <c r="J78" s="57" t="s">
        <v>42</v>
      </c>
      <c r="K78" s="4"/>
      <c r="L78" s="4"/>
      <c r="M78" s="4"/>
    </row>
    <row r="79" spans="1:13" ht="29.25" customHeight="1">
      <c r="A79" s="19" t="s">
        <v>3</v>
      </c>
      <c r="B79" s="2">
        <v>2</v>
      </c>
      <c r="C79" s="2"/>
      <c r="D79" s="2"/>
      <c r="E79" s="2"/>
      <c r="F79" s="2"/>
      <c r="G79" s="2"/>
      <c r="H79" s="41"/>
      <c r="I79" s="41"/>
      <c r="J79" s="57" t="s">
        <v>41</v>
      </c>
      <c r="K79" s="4"/>
      <c r="L79" s="4"/>
      <c r="M79" s="4"/>
    </row>
    <row r="80" spans="1:13" ht="14.25" customHeight="1">
      <c r="A80" s="19" t="s">
        <v>1</v>
      </c>
      <c r="B80" s="2"/>
      <c r="C80" s="2"/>
      <c r="D80" s="2"/>
      <c r="E80" s="2"/>
      <c r="F80" s="2"/>
      <c r="G80" s="2"/>
      <c r="H80" s="41"/>
      <c r="I80" s="41"/>
      <c r="J80" s="57" t="s">
        <v>43</v>
      </c>
      <c r="K80" s="4"/>
      <c r="L80" s="4"/>
      <c r="M80" s="4"/>
    </row>
    <row r="81" spans="1:13" ht="15" customHeight="1">
      <c r="A81" s="19" t="s">
        <v>73</v>
      </c>
      <c r="B81" s="2"/>
      <c r="C81" s="2"/>
      <c r="D81" s="2"/>
      <c r="E81" s="2"/>
      <c r="F81" s="2"/>
      <c r="G81" s="2"/>
      <c r="H81" s="41"/>
      <c r="I81" s="41"/>
      <c r="J81" s="44" t="s">
        <v>44</v>
      </c>
      <c r="K81" s="4"/>
      <c r="L81" s="4"/>
      <c r="M81" s="4"/>
    </row>
    <row r="82" spans="1:13" ht="14.25" customHeight="1">
      <c r="A82" s="19" t="s">
        <v>9</v>
      </c>
      <c r="B82" s="2">
        <v>2</v>
      </c>
      <c r="C82" s="2"/>
      <c r="D82" s="2"/>
      <c r="E82" s="2"/>
      <c r="F82" s="2"/>
      <c r="G82" s="2"/>
      <c r="H82" s="41"/>
      <c r="I82" s="41"/>
      <c r="J82" s="44" t="s">
        <v>45</v>
      </c>
      <c r="K82" s="4"/>
      <c r="L82" s="4"/>
      <c r="M82" s="4"/>
    </row>
    <row r="83" spans="1:13" ht="15" customHeight="1">
      <c r="A83" s="19" t="s">
        <v>120</v>
      </c>
      <c r="B83" s="2"/>
      <c r="C83" s="2"/>
      <c r="D83" s="2"/>
      <c r="E83" s="2"/>
      <c r="F83" s="2"/>
      <c r="G83" s="2"/>
      <c r="H83" s="41"/>
      <c r="I83" s="41"/>
      <c r="J83" s="57" t="s">
        <v>150</v>
      </c>
      <c r="K83" s="4"/>
      <c r="L83" s="4"/>
      <c r="M83" s="4"/>
    </row>
    <row r="84" spans="1:13" ht="14.25" hidden="1" customHeight="1">
      <c r="A84" s="19" t="s">
        <v>65</v>
      </c>
      <c r="B84" s="2"/>
      <c r="C84" s="2"/>
      <c r="D84" s="2"/>
      <c r="E84" s="2"/>
      <c r="F84" s="2"/>
      <c r="G84" s="2"/>
      <c r="H84" s="41"/>
      <c r="I84" s="41"/>
      <c r="J84" s="57"/>
      <c r="K84" s="4"/>
      <c r="L84" s="4"/>
      <c r="M84" s="4"/>
    </row>
    <row r="85" spans="1:13" ht="15" customHeight="1">
      <c r="A85" s="19" t="s">
        <v>102</v>
      </c>
      <c r="B85" s="2">
        <v>1</v>
      </c>
      <c r="C85" s="2"/>
      <c r="D85" s="2"/>
      <c r="E85" s="2"/>
      <c r="F85" s="2"/>
      <c r="G85" s="2"/>
      <c r="H85" s="41"/>
      <c r="I85" s="49"/>
      <c r="J85" s="39"/>
      <c r="K85" s="4"/>
      <c r="L85" s="4"/>
      <c r="M85" s="4"/>
    </row>
    <row r="86" spans="1:13" ht="12.75" customHeight="1">
      <c r="A86" s="19" t="s">
        <v>87</v>
      </c>
      <c r="B86" s="2">
        <v>1</v>
      </c>
      <c r="C86" s="2"/>
      <c r="D86" s="2"/>
      <c r="E86" s="2">
        <v>1</v>
      </c>
      <c r="F86" s="2"/>
      <c r="G86" s="2"/>
      <c r="H86" s="41"/>
      <c r="I86" s="41"/>
      <c r="J86" s="44" t="s">
        <v>158</v>
      </c>
      <c r="K86" s="4"/>
      <c r="L86" s="4"/>
      <c r="M86" s="4"/>
    </row>
    <row r="87" spans="1:13" ht="15" hidden="1" customHeight="1">
      <c r="A87" s="19" t="s">
        <v>88</v>
      </c>
      <c r="B87" s="2"/>
      <c r="C87" s="2"/>
      <c r="D87" s="9"/>
      <c r="E87" s="2"/>
      <c r="F87" s="2"/>
      <c r="G87" s="2"/>
      <c r="H87" s="41"/>
      <c r="I87" s="41"/>
      <c r="K87" s="4"/>
      <c r="L87" s="4"/>
      <c r="M87" s="4"/>
    </row>
    <row r="88" spans="1:13" ht="14.25" customHeight="1">
      <c r="A88" s="19" t="s">
        <v>84</v>
      </c>
      <c r="B88" s="2"/>
      <c r="C88" s="2"/>
      <c r="D88" s="9"/>
      <c r="E88" s="2"/>
      <c r="F88" s="2"/>
      <c r="G88" s="2"/>
      <c r="H88" s="41"/>
      <c r="I88" s="41"/>
      <c r="J88" s="46" t="s">
        <v>131</v>
      </c>
      <c r="K88" s="4"/>
      <c r="L88" s="4"/>
      <c r="M88" s="4"/>
    </row>
    <row r="89" spans="1:13" ht="16.5" customHeight="1">
      <c r="A89" s="19" t="s">
        <v>76</v>
      </c>
      <c r="B89" s="2"/>
      <c r="C89" s="2"/>
      <c r="D89" s="9"/>
      <c r="E89" s="2"/>
      <c r="F89" s="2"/>
      <c r="G89" s="2"/>
      <c r="H89" s="41"/>
      <c r="I89" s="41"/>
      <c r="J89" s="63" t="s">
        <v>146</v>
      </c>
      <c r="K89" s="4"/>
      <c r="L89" s="4"/>
      <c r="M89" s="4"/>
    </row>
    <row r="90" spans="1:13" ht="14.25" hidden="1" customHeight="1">
      <c r="A90" s="19" t="s">
        <v>93</v>
      </c>
      <c r="B90" s="2"/>
      <c r="C90" s="2"/>
      <c r="D90" s="2"/>
      <c r="E90" s="2"/>
      <c r="F90" s="2"/>
      <c r="G90" s="2"/>
      <c r="H90" s="41"/>
      <c r="I90" s="41"/>
      <c r="J90" s="47"/>
      <c r="K90" s="4"/>
      <c r="L90" s="4"/>
      <c r="M90" s="4"/>
    </row>
    <row r="91" spans="1:13" ht="14.25" hidden="1" customHeight="1">
      <c r="A91" s="19" t="s">
        <v>103</v>
      </c>
      <c r="B91" s="2"/>
      <c r="C91" s="2"/>
      <c r="D91" s="2"/>
      <c r="E91" s="2"/>
      <c r="F91" s="2"/>
      <c r="G91" s="2"/>
      <c r="H91" s="41"/>
      <c r="I91" s="41"/>
      <c r="J91" s="47"/>
      <c r="K91" s="4"/>
      <c r="L91" s="4"/>
      <c r="M91" s="4"/>
    </row>
    <row r="92" spans="1:13" ht="13.5" hidden="1" customHeight="1">
      <c r="A92" s="19" t="s">
        <v>85</v>
      </c>
      <c r="B92" s="2"/>
      <c r="C92" s="2"/>
      <c r="D92" s="2"/>
      <c r="E92" s="2"/>
      <c r="F92" s="2"/>
      <c r="G92" s="2"/>
      <c r="H92" s="41"/>
      <c r="I92" s="41"/>
      <c r="J92" s="47"/>
      <c r="K92" s="4"/>
      <c r="L92" s="4"/>
      <c r="M92" s="4"/>
    </row>
    <row r="93" spans="1:13" ht="12.75" hidden="1" customHeight="1">
      <c r="A93" s="19" t="s">
        <v>75</v>
      </c>
      <c r="B93" s="2"/>
      <c r="C93" s="2"/>
      <c r="D93" s="2"/>
      <c r="E93" s="2"/>
      <c r="F93" s="2"/>
      <c r="G93" s="2"/>
      <c r="H93" s="41"/>
      <c r="I93" s="41"/>
      <c r="J93" s="39"/>
      <c r="K93" s="4"/>
      <c r="L93" s="4"/>
      <c r="M93" s="4"/>
    </row>
    <row r="94" spans="1:13" ht="13.5" hidden="1" customHeight="1">
      <c r="A94" s="19" t="s">
        <v>67</v>
      </c>
      <c r="B94" s="2"/>
      <c r="C94" s="2"/>
      <c r="D94" s="2"/>
      <c r="E94" s="2"/>
      <c r="F94" s="2"/>
      <c r="G94" s="2"/>
      <c r="H94" s="41"/>
      <c r="I94" s="41"/>
      <c r="J94" s="74"/>
      <c r="K94" s="4"/>
      <c r="L94" s="4"/>
      <c r="M94" s="4"/>
    </row>
    <row r="95" spans="1:13" ht="13.5" customHeight="1">
      <c r="A95" s="26" t="s">
        <v>69</v>
      </c>
      <c r="B95" s="10">
        <f>SUM(B96:B114)</f>
        <v>9</v>
      </c>
      <c r="C95" s="10">
        <f>SUM(C96:C114)</f>
        <v>0</v>
      </c>
      <c r="D95" s="10">
        <v>17</v>
      </c>
      <c r="E95" s="10">
        <f>96:96+97:97+98:98+99:99+100:100+102:102+104:104+105:105+106:106+107:107+108:108+109:109+110:110+111:111+112:112+113:113+114:114</f>
        <v>4</v>
      </c>
      <c r="F95" s="10"/>
      <c r="G95" s="10"/>
      <c r="H95" s="17">
        <f>SUM(H96:H114)</f>
        <v>18</v>
      </c>
      <c r="I95" s="48">
        <f>SUM(I96:I114)</f>
        <v>84</v>
      </c>
      <c r="J95" s="73"/>
      <c r="K95" s="4"/>
      <c r="L95" s="4"/>
      <c r="M95" s="4"/>
    </row>
    <row r="96" spans="1:13" ht="16.5" customHeight="1">
      <c r="A96" s="19" t="s">
        <v>63</v>
      </c>
      <c r="B96" s="2">
        <v>1</v>
      </c>
      <c r="C96" s="2"/>
      <c r="D96" s="2"/>
      <c r="E96" s="2"/>
      <c r="F96" s="2"/>
      <c r="G96" s="2"/>
      <c r="H96" s="41">
        <v>12</v>
      </c>
      <c r="I96" s="58">
        <v>36</v>
      </c>
      <c r="J96" s="39" t="s">
        <v>14</v>
      </c>
      <c r="K96" s="4"/>
      <c r="L96" s="4"/>
      <c r="M96" s="4"/>
    </row>
    <row r="97" spans="1:13" ht="60.75" customHeight="1">
      <c r="A97" s="19" t="s">
        <v>110</v>
      </c>
      <c r="B97" s="2">
        <v>1</v>
      </c>
      <c r="C97" s="2"/>
      <c r="D97" s="2"/>
      <c r="E97" s="2">
        <v>2</v>
      </c>
      <c r="F97" s="2"/>
      <c r="G97" s="2"/>
      <c r="H97" s="41">
        <v>6</v>
      </c>
      <c r="I97" s="59">
        <v>48</v>
      </c>
      <c r="J97" s="54" t="s">
        <v>159</v>
      </c>
      <c r="K97" s="4"/>
      <c r="L97" s="4"/>
      <c r="M97" s="4"/>
    </row>
    <row r="98" spans="1:13" ht="15.75" customHeight="1">
      <c r="A98" s="19" t="s">
        <v>123</v>
      </c>
      <c r="B98" s="2">
        <v>2</v>
      </c>
      <c r="C98" s="2"/>
      <c r="D98" s="2"/>
      <c r="E98" s="2">
        <v>1</v>
      </c>
      <c r="F98" s="2"/>
      <c r="G98" s="2"/>
      <c r="H98" s="41"/>
      <c r="I98" s="59"/>
      <c r="J98" s="44" t="s">
        <v>139</v>
      </c>
      <c r="K98" s="4"/>
      <c r="L98" s="4"/>
      <c r="M98" s="4"/>
    </row>
    <row r="99" spans="1:13" ht="15" customHeight="1">
      <c r="A99" s="19" t="s">
        <v>10</v>
      </c>
      <c r="B99" s="2">
        <v>1</v>
      </c>
      <c r="C99" s="2"/>
      <c r="D99" s="2"/>
      <c r="E99" s="2"/>
      <c r="F99" s="2"/>
      <c r="G99" s="2"/>
      <c r="H99" s="41"/>
      <c r="I99" s="59"/>
      <c r="J99" s="44" t="s">
        <v>140</v>
      </c>
      <c r="K99" s="4"/>
      <c r="L99" s="4"/>
      <c r="M99" s="4"/>
    </row>
    <row r="100" spans="1:13" ht="13.5" customHeight="1">
      <c r="A100" s="19" t="s">
        <v>72</v>
      </c>
      <c r="B100" s="2">
        <v>1</v>
      </c>
      <c r="C100" s="2"/>
      <c r="D100" s="2"/>
      <c r="E100" s="51"/>
      <c r="F100" s="2"/>
      <c r="G100" s="2"/>
      <c r="H100" s="41"/>
      <c r="I100" s="41"/>
      <c r="J100" s="42" t="s">
        <v>141</v>
      </c>
      <c r="K100" s="4"/>
      <c r="L100" s="4"/>
      <c r="M100" s="4"/>
    </row>
    <row r="101" spans="1:13" ht="33.75" customHeight="1">
      <c r="A101" s="19"/>
      <c r="B101" s="2"/>
      <c r="C101" s="2"/>
      <c r="D101" s="2"/>
      <c r="E101" s="51"/>
      <c r="F101" s="2"/>
      <c r="G101" s="2"/>
      <c r="H101" s="41"/>
      <c r="I101" s="41"/>
      <c r="J101" s="42" t="s">
        <v>160</v>
      </c>
      <c r="K101" s="4"/>
      <c r="L101" s="4"/>
      <c r="M101" s="4"/>
    </row>
    <row r="102" spans="1:13" ht="30" customHeight="1">
      <c r="A102" s="19" t="s">
        <v>111</v>
      </c>
      <c r="B102" s="20"/>
      <c r="C102" s="2"/>
      <c r="D102" s="2"/>
      <c r="E102" s="2">
        <v>1</v>
      </c>
      <c r="F102" s="2"/>
      <c r="G102" s="2"/>
      <c r="H102" s="45"/>
      <c r="I102" s="41"/>
      <c r="J102" s="42" t="s">
        <v>143</v>
      </c>
      <c r="K102" s="4"/>
      <c r="L102" s="4"/>
      <c r="M102" s="4"/>
    </row>
    <row r="103" spans="1:13" ht="15.75" customHeight="1">
      <c r="A103" s="19" t="s">
        <v>11</v>
      </c>
      <c r="B103" s="20"/>
      <c r="C103" s="2"/>
      <c r="D103" s="2"/>
      <c r="E103" s="2"/>
      <c r="F103" s="2"/>
      <c r="G103" s="2"/>
      <c r="H103" s="45"/>
      <c r="I103" s="41"/>
      <c r="J103" s="40" t="s">
        <v>142</v>
      </c>
      <c r="K103" s="4"/>
      <c r="L103" s="4"/>
      <c r="M103" s="4"/>
    </row>
    <row r="104" spans="1:13" ht="17.25" customHeight="1">
      <c r="A104" s="19" t="s">
        <v>104</v>
      </c>
      <c r="B104" s="32"/>
      <c r="C104" s="2"/>
      <c r="D104" s="2"/>
      <c r="E104" s="2"/>
      <c r="F104" s="2"/>
      <c r="G104" s="2"/>
      <c r="H104" s="45"/>
      <c r="I104" s="41"/>
      <c r="J104" s="42" t="s">
        <v>12</v>
      </c>
      <c r="K104" s="4"/>
      <c r="L104" s="4"/>
      <c r="M104" s="4"/>
    </row>
    <row r="105" spans="1:13" ht="14.25" hidden="1" customHeight="1">
      <c r="A105" s="19" t="s">
        <v>65</v>
      </c>
      <c r="B105" s="2"/>
      <c r="C105" s="2"/>
      <c r="D105" s="2"/>
      <c r="E105" s="2"/>
      <c r="F105" s="2"/>
      <c r="G105" s="2"/>
      <c r="H105" s="45"/>
      <c r="I105" s="41"/>
      <c r="J105" s="42"/>
      <c r="K105" s="4"/>
      <c r="L105" s="4"/>
      <c r="M105" s="4"/>
    </row>
    <row r="106" spans="1:13" ht="13.5" hidden="1" customHeight="1">
      <c r="A106" s="19" t="s">
        <v>88</v>
      </c>
      <c r="B106" s="2"/>
      <c r="C106" s="2"/>
      <c r="D106" s="2"/>
      <c r="E106" s="2"/>
      <c r="F106" s="2"/>
      <c r="G106" s="2"/>
      <c r="H106" s="45"/>
      <c r="I106" s="45"/>
      <c r="J106" s="42"/>
      <c r="K106" s="4"/>
      <c r="L106" s="4"/>
      <c r="M106" s="4"/>
    </row>
    <row r="107" spans="1:13" ht="15.75" customHeight="1">
      <c r="A107" s="19" t="s">
        <v>124</v>
      </c>
      <c r="B107" s="2"/>
      <c r="C107" s="2"/>
      <c r="D107" s="2"/>
      <c r="E107" s="2"/>
      <c r="F107" s="2"/>
      <c r="G107" s="2"/>
      <c r="H107" s="45"/>
      <c r="I107" s="45"/>
      <c r="J107" s="68" t="s">
        <v>138</v>
      </c>
      <c r="K107" s="4"/>
      <c r="L107" s="4"/>
      <c r="M107" s="4"/>
    </row>
    <row r="108" spans="1:13" ht="15" customHeight="1">
      <c r="A108" s="19" t="s">
        <v>93</v>
      </c>
      <c r="B108" s="2"/>
      <c r="C108" s="2"/>
      <c r="D108" s="2"/>
      <c r="E108" s="2"/>
      <c r="F108" s="2"/>
      <c r="G108" s="2"/>
      <c r="H108" s="45"/>
      <c r="I108" s="41"/>
      <c r="J108" s="42" t="s">
        <v>130</v>
      </c>
      <c r="K108" s="4"/>
      <c r="L108" s="4"/>
      <c r="M108" s="4"/>
    </row>
    <row r="109" spans="1:13" ht="16.5" customHeight="1">
      <c r="A109" s="19" t="s">
        <v>86</v>
      </c>
      <c r="B109" s="2">
        <v>1</v>
      </c>
      <c r="C109" s="2"/>
      <c r="D109" s="2"/>
      <c r="E109" s="2"/>
      <c r="F109" s="2"/>
      <c r="G109" s="2"/>
      <c r="H109" s="45"/>
      <c r="I109" s="45"/>
      <c r="J109" s="42" t="s">
        <v>147</v>
      </c>
      <c r="K109" s="4"/>
      <c r="L109" s="4"/>
      <c r="M109" s="4"/>
    </row>
    <row r="110" spans="1:13" ht="60" customHeight="1">
      <c r="A110" s="19" t="s">
        <v>0</v>
      </c>
      <c r="B110" s="2">
        <v>1</v>
      </c>
      <c r="C110" s="2"/>
      <c r="D110" s="2"/>
      <c r="E110" s="2"/>
      <c r="F110" s="60"/>
      <c r="G110" s="2"/>
      <c r="H110" s="45"/>
      <c r="I110" s="45"/>
      <c r="J110" s="54" t="s">
        <v>148</v>
      </c>
      <c r="K110" s="4"/>
      <c r="L110" s="4"/>
      <c r="M110" s="4"/>
    </row>
    <row r="111" spans="1:13" ht="31.5" customHeight="1">
      <c r="A111" s="19" t="s">
        <v>85</v>
      </c>
      <c r="B111" s="2"/>
      <c r="C111" s="2"/>
      <c r="D111" s="2"/>
      <c r="E111" s="2"/>
      <c r="F111" s="2"/>
      <c r="G111" s="2"/>
      <c r="H111" s="45"/>
      <c r="I111" s="41"/>
      <c r="J111" s="42" t="s">
        <v>149</v>
      </c>
      <c r="K111" s="4"/>
      <c r="L111" s="4"/>
      <c r="M111" s="4"/>
    </row>
    <row r="112" spans="1:13" ht="13.5" customHeight="1">
      <c r="A112" s="19" t="s">
        <v>75</v>
      </c>
      <c r="B112" s="2">
        <v>1</v>
      </c>
      <c r="C112" s="2"/>
      <c r="D112" s="2"/>
      <c r="E112" s="4"/>
      <c r="F112" s="2"/>
      <c r="G112" s="2"/>
      <c r="H112" s="45"/>
      <c r="I112" s="41"/>
      <c r="J112" s="71" t="s">
        <v>58</v>
      </c>
      <c r="K112" s="4"/>
      <c r="L112" s="4"/>
      <c r="M112" s="4"/>
    </row>
    <row r="113" spans="1:13" ht="13.5" hidden="1" customHeight="1">
      <c r="A113" s="19" t="s">
        <v>99</v>
      </c>
      <c r="B113" s="2"/>
      <c r="C113" s="2"/>
      <c r="D113" s="2"/>
      <c r="E113" s="61"/>
      <c r="F113" s="2"/>
      <c r="G113" s="2"/>
      <c r="H113" s="45"/>
      <c r="I113" s="41"/>
      <c r="K113" s="4"/>
      <c r="L113" s="4"/>
      <c r="M113" s="4"/>
    </row>
    <row r="114" spans="1:13" ht="15" hidden="1" customHeight="1">
      <c r="A114" s="19" t="s">
        <v>66</v>
      </c>
      <c r="B114" s="2"/>
      <c r="C114" s="4"/>
      <c r="D114" s="2"/>
      <c r="E114" s="2"/>
      <c r="F114" s="2"/>
      <c r="G114" s="2"/>
      <c r="H114" s="45"/>
      <c r="I114" s="45"/>
      <c r="J114" s="62"/>
      <c r="K114" s="4"/>
      <c r="L114" s="4"/>
      <c r="M114" s="4"/>
    </row>
    <row r="115" spans="1:13" ht="14.25" customHeight="1">
      <c r="A115" s="26" t="s">
        <v>70</v>
      </c>
      <c r="B115" s="10">
        <f t="shared" ref="B115:E116" si="0">B95+B77+B57+B34+B5</f>
        <v>84</v>
      </c>
      <c r="C115" s="10">
        <f t="shared" si="0"/>
        <v>0</v>
      </c>
      <c r="D115" s="10">
        <f t="shared" si="0"/>
        <v>84</v>
      </c>
      <c r="E115" s="10">
        <f t="shared" si="0"/>
        <v>11</v>
      </c>
      <c r="F115" s="10" t="e">
        <f>116:116+117:117+118:118+119:119+120:120+121:121+122:122+123:123+126:126+127:127+128:128+129:129+130:130+132:132+#REF!+133:133+134:134+135:135+136:136+140:140+141:141+142:142</f>
        <v>#REF!</v>
      </c>
      <c r="G115" s="10">
        <f>G95+G77+G57+G34+G5</f>
        <v>0</v>
      </c>
      <c r="H115" s="17">
        <f>H5+H34+H57+H77+H95</f>
        <v>174</v>
      </c>
      <c r="I115" s="17">
        <f>I5+I34+I57+I77+I95</f>
        <v>462</v>
      </c>
      <c r="J115" s="18"/>
      <c r="K115" s="4"/>
      <c r="L115" s="4"/>
      <c r="M115" s="4"/>
    </row>
    <row r="116" spans="1:13" ht="15" customHeight="1">
      <c r="A116" s="19" t="s">
        <v>63</v>
      </c>
      <c r="B116" s="30">
        <f t="shared" si="0"/>
        <v>11</v>
      </c>
      <c r="C116" s="30">
        <f t="shared" si="0"/>
        <v>0</v>
      </c>
      <c r="D116" s="30">
        <f t="shared" si="0"/>
        <v>0</v>
      </c>
      <c r="E116" s="30">
        <f t="shared" si="0"/>
        <v>0</v>
      </c>
      <c r="F116" s="30">
        <f>F96+F78+F58+F35+F6</f>
        <v>0</v>
      </c>
      <c r="G116" s="30"/>
      <c r="H116" s="30"/>
      <c r="I116" s="30"/>
      <c r="J116" s="30"/>
      <c r="K116" s="4"/>
      <c r="L116" s="4"/>
      <c r="M116" s="4"/>
    </row>
    <row r="117" spans="1:13" ht="14.25" customHeight="1">
      <c r="A117" s="33" t="s">
        <v>64</v>
      </c>
      <c r="B117" s="34">
        <f>B86+B60+B44+B98+B11</f>
        <v>6</v>
      </c>
      <c r="C117" s="34">
        <f>C86+C60+C44+C98+C11</f>
        <v>0</v>
      </c>
      <c r="D117" s="34"/>
      <c r="E117" s="34">
        <f>E86+E60+E44+E98+E11</f>
        <v>4</v>
      </c>
      <c r="F117" s="3" t="e">
        <f>#REF!+F86+F60+#REF!+F44</f>
        <v>#REF!</v>
      </c>
      <c r="G117" s="30"/>
      <c r="H117" s="30"/>
      <c r="I117" s="30"/>
      <c r="J117" s="35"/>
      <c r="K117" s="4"/>
      <c r="L117" s="4"/>
      <c r="M117" s="4"/>
    </row>
    <row r="118" spans="1:13" ht="15" customHeight="1">
      <c r="A118" s="33" t="s">
        <v>102</v>
      </c>
      <c r="B118" s="30">
        <f>B97+B85+B67+B36+B10</f>
        <v>7</v>
      </c>
      <c r="C118" s="30" t="e">
        <f>C97+C85+C67+C36+#REF!</f>
        <v>#REF!</v>
      </c>
      <c r="D118" s="30"/>
      <c r="E118" s="3">
        <f>E97+E85+E67+E36+E10</f>
        <v>6</v>
      </c>
      <c r="F118" s="3" t="e">
        <f>F97+F85+F67+F36+#REF!</f>
        <v>#REF!</v>
      </c>
      <c r="G118" s="30" t="e">
        <f>G97+G85+G67+G36+#REF!</f>
        <v>#REF!</v>
      </c>
      <c r="H118" s="30"/>
      <c r="I118" s="30"/>
      <c r="J118" s="36"/>
      <c r="K118" s="4"/>
      <c r="L118" s="4"/>
      <c r="M118" s="4"/>
    </row>
    <row r="119" spans="1:13" ht="13.5" customHeight="1">
      <c r="A119" s="33" t="s">
        <v>5</v>
      </c>
      <c r="B119" s="30">
        <f>B15</f>
        <v>2</v>
      </c>
      <c r="C119" s="30">
        <f>C10</f>
        <v>0</v>
      </c>
      <c r="D119" s="30"/>
      <c r="E119" s="3">
        <v>0</v>
      </c>
      <c r="F119" s="3">
        <f>F10</f>
        <v>0</v>
      </c>
      <c r="G119" s="30"/>
      <c r="H119" s="30"/>
      <c r="I119" s="30"/>
      <c r="J119" s="36" t="s">
        <v>101</v>
      </c>
      <c r="K119" s="4"/>
      <c r="L119" s="4"/>
      <c r="M119" s="4"/>
    </row>
    <row r="120" spans="1:13" ht="14.25" customHeight="1">
      <c r="A120" s="33" t="s">
        <v>3</v>
      </c>
      <c r="B120" s="30">
        <f>B102+B79+B71+B38+B8</f>
        <v>4</v>
      </c>
      <c r="C120" s="30">
        <f>C102+C79+C71+C38+C8</f>
        <v>0</v>
      </c>
      <c r="D120" s="30"/>
      <c r="E120" s="30">
        <f>E102+E79+E71+E38+E8</f>
        <v>5</v>
      </c>
      <c r="F120" s="3" t="e">
        <f>F102+#REF!+#REF!+#REF!</f>
        <v>#REF!</v>
      </c>
      <c r="G120" s="30"/>
      <c r="H120" s="30"/>
      <c r="I120" s="30"/>
      <c r="J120" s="30" t="s">
        <v>125</v>
      </c>
      <c r="K120" s="4"/>
      <c r="L120" s="4"/>
      <c r="M120" s="4"/>
    </row>
    <row r="121" spans="1:13" ht="13.5" customHeight="1">
      <c r="A121" s="33" t="s">
        <v>65</v>
      </c>
      <c r="B121" s="30">
        <f>B105+B84+B68+B51+B12</f>
        <v>7</v>
      </c>
      <c r="C121" s="30">
        <f>C105+C84+C68+C51+C12</f>
        <v>0</v>
      </c>
      <c r="D121" s="30"/>
      <c r="E121" s="30">
        <f>E105+E84+E68+E51+E12</f>
        <v>0</v>
      </c>
      <c r="F121" s="3" t="e">
        <f>F105+#REF!+F68+F51+F12</f>
        <v>#REF!</v>
      </c>
      <c r="G121" s="30"/>
      <c r="H121" s="30"/>
      <c r="I121" s="30"/>
      <c r="J121" s="30"/>
      <c r="K121" s="4"/>
      <c r="L121" s="4"/>
      <c r="M121" s="4"/>
    </row>
    <row r="122" spans="1:13" ht="15.75" customHeight="1">
      <c r="A122" s="33" t="s">
        <v>114</v>
      </c>
      <c r="B122" s="30">
        <f>B27</f>
        <v>1</v>
      </c>
      <c r="C122" s="30">
        <f>C71</f>
        <v>0</v>
      </c>
      <c r="D122" s="30"/>
      <c r="E122" s="30">
        <v>0</v>
      </c>
      <c r="F122" s="30"/>
      <c r="G122" s="30"/>
      <c r="H122" s="30"/>
      <c r="I122" s="30"/>
      <c r="J122" s="4"/>
      <c r="K122" s="4"/>
      <c r="L122" s="4"/>
      <c r="M122" s="4"/>
    </row>
    <row r="123" spans="1:13" ht="14.25" customHeight="1">
      <c r="A123" s="33" t="s">
        <v>108</v>
      </c>
      <c r="B123" s="30">
        <f>B39</f>
        <v>0</v>
      </c>
      <c r="C123" s="30">
        <f>C39</f>
        <v>0</v>
      </c>
      <c r="D123" s="30"/>
      <c r="E123" s="30">
        <v>0</v>
      </c>
      <c r="F123" s="30">
        <v>0</v>
      </c>
      <c r="G123" s="30"/>
      <c r="H123" s="30"/>
      <c r="I123" s="30"/>
      <c r="J123" s="4"/>
      <c r="K123" s="4"/>
      <c r="L123" s="4"/>
      <c r="M123" s="4"/>
    </row>
    <row r="124" spans="1:13" ht="12.75" customHeight="1">
      <c r="A124" s="33" t="s">
        <v>8</v>
      </c>
      <c r="B124" s="30">
        <f>B22</f>
        <v>0</v>
      </c>
      <c r="C124" s="30"/>
      <c r="D124" s="30"/>
      <c r="E124" s="30"/>
      <c r="F124" s="30"/>
      <c r="G124" s="30"/>
      <c r="H124" s="30"/>
      <c r="I124" s="30"/>
      <c r="J124" s="30" t="s">
        <v>161</v>
      </c>
      <c r="K124" s="4"/>
      <c r="L124" s="4"/>
      <c r="M124" s="4"/>
    </row>
    <row r="125" spans="1:13" ht="14.25" hidden="1" customHeight="1">
      <c r="A125" s="33" t="s">
        <v>119</v>
      </c>
      <c r="B125" s="30">
        <f>B54+B31+B83+B69</f>
        <v>0</v>
      </c>
      <c r="C125" s="30"/>
      <c r="D125" s="30"/>
      <c r="E125" s="30"/>
      <c r="F125" s="30"/>
      <c r="G125" s="30"/>
      <c r="H125" s="30"/>
      <c r="I125" s="30"/>
      <c r="J125" s="30"/>
      <c r="K125" s="4"/>
      <c r="L125" s="4"/>
      <c r="M125" s="4"/>
    </row>
    <row r="126" spans="1:13" ht="12" customHeight="1">
      <c r="A126" s="33" t="s">
        <v>116</v>
      </c>
      <c r="B126" s="30">
        <f>B28</f>
        <v>1</v>
      </c>
      <c r="C126" s="30">
        <f>C28</f>
        <v>0</v>
      </c>
      <c r="D126" s="30"/>
      <c r="E126" s="30">
        <f>E28</f>
        <v>0</v>
      </c>
      <c r="F126" s="30">
        <f>F28</f>
        <v>0</v>
      </c>
      <c r="G126" s="30"/>
      <c r="H126" s="30"/>
      <c r="I126" s="30"/>
      <c r="J126" s="4"/>
      <c r="K126" s="4"/>
      <c r="L126" s="4"/>
      <c r="M126" s="4"/>
    </row>
    <row r="127" spans="1:13" ht="15" customHeight="1">
      <c r="A127" s="19" t="s">
        <v>66</v>
      </c>
      <c r="B127" s="30">
        <f>B114+B80+B48+B17</f>
        <v>1</v>
      </c>
      <c r="C127" s="30">
        <f>C17+C48+C61+C80+C114</f>
        <v>0</v>
      </c>
      <c r="D127" s="30"/>
      <c r="E127" s="30">
        <f>E114+E80+E61+E48+E17</f>
        <v>0</v>
      </c>
      <c r="F127" s="30">
        <f>F80+F61+F48+F17</f>
        <v>0</v>
      </c>
      <c r="G127" s="30"/>
      <c r="H127" s="30"/>
      <c r="I127" s="30"/>
      <c r="J127" s="30" t="s">
        <v>162</v>
      </c>
      <c r="K127" s="4"/>
      <c r="L127" s="4"/>
      <c r="M127" s="4"/>
    </row>
    <row r="128" spans="1:13" ht="14.25" customHeight="1">
      <c r="A128" s="33" t="s">
        <v>72</v>
      </c>
      <c r="B128" s="30">
        <f>B100+B81+B63+B50+B18</f>
        <v>5</v>
      </c>
      <c r="C128" s="30">
        <f>C100+C81+C63+C50+C18</f>
        <v>0</v>
      </c>
      <c r="D128" s="30"/>
      <c r="E128" s="30">
        <f>E100+E81+E63+E50+E18</f>
        <v>1</v>
      </c>
      <c r="F128" s="30">
        <f>F100+F81+F63+F50+F18</f>
        <v>0</v>
      </c>
      <c r="G128" s="30"/>
      <c r="H128" s="30"/>
      <c r="I128" s="30"/>
      <c r="J128" s="34"/>
      <c r="K128" s="4"/>
      <c r="L128" s="4"/>
      <c r="M128" s="4"/>
    </row>
    <row r="129" spans="1:13" ht="12" hidden="1" customHeight="1">
      <c r="A129" s="19" t="s">
        <v>95</v>
      </c>
      <c r="B129" s="30">
        <f>B23</f>
        <v>0</v>
      </c>
      <c r="C129" s="30"/>
      <c r="D129" s="30"/>
      <c r="E129" s="30"/>
      <c r="F129" s="30"/>
      <c r="G129" s="30"/>
      <c r="H129" s="30"/>
      <c r="I129" s="30"/>
      <c r="J129" s="30"/>
      <c r="K129" s="4"/>
      <c r="L129" s="4"/>
      <c r="M129" s="4"/>
    </row>
    <row r="130" spans="1:13" ht="14.25" customHeight="1">
      <c r="A130" s="19" t="s">
        <v>75</v>
      </c>
      <c r="B130" s="30">
        <f>B112+B93+B65+B53</f>
        <v>3</v>
      </c>
      <c r="C130" s="30">
        <f>C112+C93+C65+C53</f>
        <v>0</v>
      </c>
      <c r="D130" s="30"/>
      <c r="E130" s="30">
        <v>0</v>
      </c>
      <c r="F130" s="30">
        <f>F112+F93+F65+F53</f>
        <v>0</v>
      </c>
      <c r="G130" s="30"/>
      <c r="H130" s="30"/>
      <c r="I130" s="30"/>
      <c r="J130" s="30" t="s">
        <v>163</v>
      </c>
      <c r="K130" s="4"/>
      <c r="L130" s="4"/>
      <c r="M130" s="4"/>
    </row>
    <row r="131" spans="1:13" ht="12.75" customHeight="1">
      <c r="A131" s="19" t="s">
        <v>104</v>
      </c>
      <c r="B131" s="30">
        <f>B16+B104+B40+B91+B61</f>
        <v>1</v>
      </c>
      <c r="C131" s="30"/>
      <c r="D131" s="30"/>
      <c r="E131" s="30"/>
      <c r="F131" s="30"/>
      <c r="G131" s="30"/>
      <c r="H131" s="30"/>
      <c r="I131" s="30" t="s">
        <v>97</v>
      </c>
      <c r="J131" s="37"/>
      <c r="K131" s="4"/>
      <c r="L131" s="4"/>
      <c r="M131" s="4"/>
    </row>
    <row r="132" spans="1:13" ht="11.25" customHeight="1">
      <c r="A132" s="19" t="s">
        <v>100</v>
      </c>
      <c r="B132" s="30">
        <f>B9</f>
        <v>4</v>
      </c>
      <c r="C132" s="30">
        <f>C9</f>
        <v>0</v>
      </c>
      <c r="D132" s="30"/>
      <c r="E132" s="30">
        <f>E9</f>
        <v>0</v>
      </c>
      <c r="F132" s="30" t="e">
        <f>#REF!</f>
        <v>#REF!</v>
      </c>
      <c r="G132" s="30"/>
      <c r="H132" s="30"/>
      <c r="I132" s="30"/>
      <c r="J132" s="30"/>
      <c r="K132" s="4"/>
      <c r="L132" s="4"/>
      <c r="M132" s="4"/>
    </row>
    <row r="133" spans="1:13" ht="12" customHeight="1">
      <c r="A133" s="19" t="s">
        <v>74</v>
      </c>
      <c r="B133" s="30">
        <f>B24+B55+B89+B109+B64</f>
        <v>9</v>
      </c>
      <c r="C133" s="30">
        <f>C24+C55+C89+C109+C64</f>
        <v>0</v>
      </c>
      <c r="D133" s="30"/>
      <c r="E133" s="30">
        <f>E24+E89+E109</f>
        <v>0</v>
      </c>
      <c r="F133" s="30">
        <f>F24+F55+F89+F109+F64</f>
        <v>0</v>
      </c>
      <c r="G133" s="30"/>
      <c r="H133" s="30"/>
      <c r="I133" s="30"/>
      <c r="J133" s="2"/>
      <c r="K133" s="4"/>
      <c r="L133" s="4"/>
      <c r="M133" s="4"/>
    </row>
    <row r="134" spans="1:13" ht="12" customHeight="1">
      <c r="A134" s="19" t="s">
        <v>96</v>
      </c>
      <c r="B134" s="30">
        <f>B33+B113</f>
        <v>3</v>
      </c>
      <c r="C134" s="30"/>
      <c r="D134" s="30"/>
      <c r="E134" s="30"/>
      <c r="F134" s="30"/>
      <c r="G134" s="30"/>
      <c r="H134" s="30"/>
      <c r="I134" s="30"/>
      <c r="J134" s="2"/>
      <c r="K134" s="4"/>
      <c r="L134" s="4"/>
      <c r="M134" s="4"/>
    </row>
    <row r="135" spans="1:13" ht="12" customHeight="1">
      <c r="A135" s="19" t="s">
        <v>115</v>
      </c>
      <c r="B135" s="30">
        <f>B14</f>
        <v>2</v>
      </c>
      <c r="C135" s="30">
        <f>C14</f>
        <v>0</v>
      </c>
      <c r="D135" s="30"/>
      <c r="E135" s="30">
        <f>E14</f>
        <v>0</v>
      </c>
      <c r="F135" s="30" t="e">
        <f>#REF!</f>
        <v>#REF!</v>
      </c>
      <c r="G135" s="30"/>
      <c r="H135" s="30"/>
      <c r="I135" s="30"/>
      <c r="J135" s="2" t="s">
        <v>101</v>
      </c>
      <c r="K135" s="4"/>
      <c r="L135" s="4"/>
      <c r="M135" s="4"/>
    </row>
    <row r="136" spans="1:13" ht="13.5" customHeight="1">
      <c r="A136" s="19" t="s">
        <v>88</v>
      </c>
      <c r="B136" s="30">
        <f>B19+B87+B52+B75</f>
        <v>1</v>
      </c>
      <c r="C136" s="30"/>
      <c r="D136" s="30"/>
      <c r="E136" s="30"/>
      <c r="F136" s="30"/>
      <c r="G136" s="30"/>
      <c r="H136" s="30"/>
      <c r="I136" s="30"/>
      <c r="J136" s="2" t="s">
        <v>101</v>
      </c>
      <c r="K136" s="4"/>
      <c r="L136" s="4"/>
      <c r="M136" s="4"/>
    </row>
    <row r="137" spans="1:13" ht="13.5" hidden="1" customHeight="1">
      <c r="A137" s="19" t="s">
        <v>84</v>
      </c>
      <c r="B137" s="30">
        <f>B74+B88</f>
        <v>0</v>
      </c>
      <c r="C137" s="30">
        <f>C74+C88</f>
        <v>0</v>
      </c>
      <c r="D137" s="30"/>
      <c r="E137" s="30">
        <f>E74+E88</f>
        <v>0</v>
      </c>
      <c r="F137" s="30">
        <f>F74+F88</f>
        <v>0</v>
      </c>
      <c r="G137" s="30"/>
      <c r="H137" s="30"/>
      <c r="I137" s="30"/>
      <c r="J137" s="30"/>
      <c r="K137" s="4"/>
      <c r="L137" s="4"/>
      <c r="M137" s="4"/>
    </row>
    <row r="138" spans="1:13" ht="13.5" customHeight="1">
      <c r="A138" s="19" t="s">
        <v>85</v>
      </c>
      <c r="B138" s="30">
        <f>B30</f>
        <v>1</v>
      </c>
      <c r="C138" s="30"/>
      <c r="D138" s="30"/>
      <c r="E138" s="30"/>
      <c r="F138" s="30"/>
      <c r="G138" s="30"/>
      <c r="H138" s="30"/>
      <c r="I138" s="30"/>
      <c r="J138" s="30"/>
      <c r="K138" s="4"/>
      <c r="L138" s="4"/>
      <c r="M138" s="4"/>
    </row>
    <row r="139" spans="1:13" ht="12" customHeight="1">
      <c r="A139" s="19" t="s">
        <v>105</v>
      </c>
      <c r="B139" s="30">
        <f>B29</f>
        <v>1</v>
      </c>
      <c r="C139" s="30">
        <f>C29</f>
        <v>0</v>
      </c>
      <c r="D139" s="30"/>
      <c r="E139" s="30">
        <f>E29</f>
        <v>0</v>
      </c>
      <c r="F139" s="30">
        <f>F29</f>
        <v>0</v>
      </c>
      <c r="G139" s="30">
        <f>G29</f>
        <v>0</v>
      </c>
      <c r="H139" s="30"/>
      <c r="I139" s="30"/>
      <c r="J139" s="30"/>
      <c r="K139" s="4"/>
      <c r="L139" s="4"/>
      <c r="M139" s="4"/>
    </row>
    <row r="140" spans="1:13" ht="13.5" customHeight="1">
      <c r="A140" s="19" t="s">
        <v>6</v>
      </c>
      <c r="B140" s="30">
        <f>B32</f>
        <v>1</v>
      </c>
      <c r="C140" s="30"/>
      <c r="D140" s="30"/>
      <c r="E140" s="30"/>
      <c r="F140" s="30"/>
      <c r="G140" s="30"/>
      <c r="H140" s="30"/>
      <c r="I140" s="30"/>
      <c r="J140" s="30"/>
      <c r="K140" s="4"/>
      <c r="L140" s="4"/>
      <c r="M140" s="4"/>
    </row>
    <row r="141" spans="1:13" ht="15.75" customHeight="1">
      <c r="A141" s="19" t="s">
        <v>93</v>
      </c>
      <c r="B141" s="30">
        <f>B41+B26+B108+B90</f>
        <v>1</v>
      </c>
      <c r="C141" s="30"/>
      <c r="D141" s="30"/>
      <c r="E141" s="30"/>
      <c r="F141" s="30"/>
      <c r="G141" s="30"/>
      <c r="H141" s="30"/>
      <c r="I141" s="30"/>
      <c r="J141" s="2"/>
      <c r="K141" s="4"/>
      <c r="L141" s="4"/>
      <c r="M141" s="4"/>
    </row>
    <row r="142" spans="1:13" ht="13.5" customHeight="1">
      <c r="A142" s="33" t="s">
        <v>67</v>
      </c>
      <c r="B142" s="38">
        <f>B110+B94+B76+B56+B25</f>
        <v>1</v>
      </c>
      <c r="C142" s="38">
        <f>C110+C94+C76+C56+C25</f>
        <v>0</v>
      </c>
      <c r="D142" s="38">
        <f>D110+D94+D76+D56+D25</f>
        <v>0</v>
      </c>
      <c r="E142" s="38">
        <f>E110+E94+E76+E56+E25</f>
        <v>0</v>
      </c>
      <c r="F142" s="38">
        <f>F110+F94+F76+F56+F25</f>
        <v>0</v>
      </c>
      <c r="G142" s="38"/>
      <c r="H142" s="38"/>
      <c r="I142" s="38"/>
      <c r="J142" s="6" t="s">
        <v>2</v>
      </c>
    </row>
    <row r="143" spans="1:13" ht="26.25" customHeight="1">
      <c r="A143" s="8" t="s">
        <v>90</v>
      </c>
      <c r="B143" s="5" t="s">
        <v>82</v>
      </c>
      <c r="C143" s="13">
        <f>B115+C115</f>
        <v>84</v>
      </c>
      <c r="D143" s="7"/>
      <c r="E143" s="13" t="s">
        <v>83</v>
      </c>
      <c r="F143" s="13" t="e">
        <f>E115+F115</f>
        <v>#REF!</v>
      </c>
      <c r="G143" s="7"/>
      <c r="H143" s="7"/>
      <c r="I143" s="7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1"/>
      <c r="B145" s="6"/>
      <c r="C145" s="6"/>
      <c r="D145" s="6"/>
      <c r="E145" s="6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 t="s">
        <v>101</v>
      </c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7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7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5.7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5.7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5.75">
      <c r="A485" s="1"/>
      <c r="B485" s="1"/>
      <c r="C485" s="1"/>
      <c r="D485" s="1"/>
      <c r="E485" s="1"/>
      <c r="F485" s="1"/>
      <c r="G485" s="1"/>
      <c r="H485" s="1"/>
      <c r="I485" s="1"/>
    </row>
  </sheetData>
  <sheetCalcPr fullCalcOnLoad="1"/>
  <mergeCells count="9">
    <mergeCell ref="J28:M28"/>
    <mergeCell ref="E3:I3"/>
    <mergeCell ref="J22:M22"/>
    <mergeCell ref="A2:J2"/>
    <mergeCell ref="B3:D3"/>
    <mergeCell ref="A3:A4"/>
    <mergeCell ref="J3:J4"/>
    <mergeCell ref="J23:M23"/>
    <mergeCell ref="J24:J25"/>
  </mergeCells>
  <phoneticPr fontId="0" type="noConversion"/>
  <printOptions horizontalCentered="1"/>
  <pageMargins left="0.19685039370078741" right="0" top="0" bottom="0" header="0.51181102362204722" footer="0.51181102362204722"/>
  <pageSetup paperSize="9" scale="72" orientation="landscape" r:id="rId1"/>
  <headerFooter alignWithMargins="0"/>
  <rowBreaks count="4" manualBreakCount="4">
    <brk id="39" max="9" man="1"/>
    <brk id="68" max="9" man="1"/>
    <brk id="106" max="9" man="1"/>
    <brk id="1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2016-08-02T04:20:00Z</cp:lastPrinted>
  <dcterms:created xsi:type="dcterms:W3CDTF">1996-10-08T23:32:33Z</dcterms:created>
  <dcterms:modified xsi:type="dcterms:W3CDTF">2016-08-02T04:39:50Z</dcterms:modified>
</cp:coreProperties>
</file>