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Лист1!$A$2:$J$142</definedName>
  </definedNames>
  <calcPr calcId="125725" fullCalcOnLoad="1"/>
</workbook>
</file>

<file path=xl/calcChain.xml><?xml version="1.0" encoding="utf-8"?>
<calcChain xmlns="http://schemas.openxmlformats.org/spreadsheetml/2006/main">
  <c r="B5" i="1"/>
  <c r="E34"/>
  <c r="E76"/>
  <c r="E114" s="1"/>
  <c r="E5"/>
  <c r="E94"/>
  <c r="I5"/>
  <c r="I94"/>
  <c r="I76"/>
  <c r="I34"/>
  <c r="I57"/>
  <c r="H94"/>
  <c r="H76"/>
  <c r="H5"/>
  <c r="H34"/>
  <c r="H57"/>
  <c r="C120"/>
  <c r="E120"/>
  <c r="B120"/>
  <c r="C134"/>
  <c r="E134"/>
  <c r="B134"/>
  <c r="C131"/>
  <c r="E131"/>
  <c r="B131"/>
  <c r="C119"/>
  <c r="E119"/>
  <c r="B119"/>
  <c r="C116"/>
  <c r="E116"/>
  <c r="B116"/>
  <c r="B124"/>
  <c r="B34"/>
  <c r="B123"/>
  <c r="B137"/>
  <c r="B130"/>
  <c r="B118"/>
  <c r="B121"/>
  <c r="B122"/>
  <c r="B126"/>
  <c r="B136"/>
  <c r="B139"/>
  <c r="C125"/>
  <c r="E125"/>
  <c r="F125"/>
  <c r="B125"/>
  <c r="F115"/>
  <c r="F116"/>
  <c r="F117"/>
  <c r="F118"/>
  <c r="F119"/>
  <c r="F120"/>
  <c r="F126"/>
  <c r="F127"/>
  <c r="F129"/>
  <c r="F131"/>
  <c r="F132"/>
  <c r="F114" s="1"/>
  <c r="F134"/>
  <c r="F141"/>
  <c r="E117"/>
  <c r="E126"/>
  <c r="E127"/>
  <c r="E132"/>
  <c r="E141"/>
  <c r="B117"/>
  <c r="F136"/>
  <c r="F138"/>
  <c r="E138"/>
  <c r="C122"/>
  <c r="C121"/>
  <c r="B94"/>
  <c r="B76"/>
  <c r="B57"/>
  <c r="C34"/>
  <c r="C94"/>
  <c r="C76"/>
  <c r="C114" s="1"/>
  <c r="C57"/>
  <c r="C5"/>
  <c r="C126"/>
  <c r="B129"/>
  <c r="B141"/>
  <c r="C141"/>
  <c r="D141"/>
  <c r="F5"/>
  <c r="C138"/>
  <c r="G138"/>
  <c r="C117"/>
  <c r="G117"/>
  <c r="C118"/>
  <c r="B140"/>
  <c r="B135"/>
  <c r="B127"/>
  <c r="E136"/>
  <c r="C136"/>
  <c r="C127"/>
  <c r="C129"/>
  <c r="C132"/>
  <c r="B132"/>
  <c r="B138"/>
  <c r="B133"/>
  <c r="C115"/>
  <c r="B115"/>
  <c r="B128"/>
  <c r="D114"/>
  <c r="D115"/>
  <c r="E115"/>
  <c r="G114"/>
  <c r="B114" l="1"/>
  <c r="H114"/>
  <c r="I114"/>
  <c r="F142"/>
  <c r="C142"/>
</calcChain>
</file>

<file path=xl/sharedStrings.xml><?xml version="1.0" encoding="utf-8"?>
<sst xmlns="http://schemas.openxmlformats.org/spreadsheetml/2006/main" count="237" uniqueCount="164">
  <si>
    <t>Ав/гр, Т-150</t>
  </si>
  <si>
    <t>экскаватор</t>
  </si>
  <si>
    <t>Зам директора  МУП "Пензадормост"                                                  Ю.П.Парастаев</t>
  </si>
  <si>
    <t>ПУ</t>
  </si>
  <si>
    <t>МТЗ-нож</t>
  </si>
  <si>
    <t>БЦМ</t>
  </si>
  <si>
    <t>Мотокаток</t>
  </si>
  <si>
    <t>Тр коса</t>
  </si>
  <si>
    <t>гидромолот</t>
  </si>
  <si>
    <t>Камаз</t>
  </si>
  <si>
    <t>МКСМ</t>
  </si>
  <si>
    <t>Камаз, Маз</t>
  </si>
  <si>
    <t>Экскаватор, АГП</t>
  </si>
  <si>
    <t>В ночь:</t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</si>
  <si>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</si>
  <si>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тр.щ.- 1ед.</t>
    </r>
  </si>
  <si>
    <r>
      <t xml:space="preserve">Очистка от грязи и мойка ограждений безопасности  высотой более 0,75м. </t>
    </r>
    <r>
      <rPr>
        <sz val="12"/>
        <rFont val="Times New Roman"/>
        <family val="1"/>
        <charset val="204"/>
      </rPr>
      <t xml:space="preserve"> Беляевский п/пр. Тех:КДМ(мойка)-1ед,раб-2чел.</t>
    </r>
  </si>
  <si>
    <r>
      <t xml:space="preserve">Очистка подходов и подмостовых зон  мостовых сооружений от травы : </t>
    </r>
    <r>
      <rPr>
        <sz val="11"/>
        <rFont val="Times New Roman"/>
        <family val="1"/>
        <charset val="204"/>
      </rPr>
      <t>Бауманский  п/пр. тех-ка:  ЗИЛ(лет-ка)-1ед,раб-2чел.</t>
    </r>
  </si>
  <si>
    <r>
      <t xml:space="preserve">Очистка подходов и подмостовых зон  мостовых сооружений от кустарника : </t>
    </r>
    <r>
      <rPr>
        <sz val="11"/>
        <rFont val="Times New Roman"/>
        <family val="1"/>
        <charset val="204"/>
      </rPr>
      <t>Бауманский п/пр.</t>
    </r>
  </si>
  <si>
    <r>
      <t xml:space="preserve">ПРОЧИЕ  РАБОТЫ:  </t>
    </r>
    <r>
      <rPr>
        <sz val="11"/>
        <rFont val="Times New Roman"/>
        <family val="1"/>
        <charset val="204"/>
      </rPr>
      <t xml:space="preserve"> Покраска металлического ограж-я безоп-ти на Толстовском п/пр.(съезд) тех-ка:ЗИЛ(лет-ка)-1ед,раб:3чел.</t>
    </r>
  </si>
  <si>
    <r>
      <t xml:space="preserve">Очистка прилотковой части дорожных покрытий вакуумно-подметальной машиной с увлажнением : </t>
    </r>
    <r>
      <rPr>
        <sz val="11"/>
        <rFont val="Times New Roman"/>
        <family val="1"/>
        <charset val="204"/>
      </rPr>
      <t xml:space="preserve">ПУМ69 - 1,  ПУ - 1,   ул. Каракозова, Луначарского.    Чеховская развязка,  Огородная,  Урицкого,  Пролетарская, Толстова,  Герцена,  Ерик,  Злобина, Сердобская, Тухачевского, Павлушкина </t>
    </r>
  </si>
  <si>
    <r>
      <t xml:space="preserve">Мойка прилотковой части  части дорог :   </t>
    </r>
    <r>
      <rPr>
        <sz val="11"/>
        <rFont val="Times New Roman"/>
        <family val="1"/>
        <charset val="204"/>
      </rPr>
      <t xml:space="preserve">МДК - 1   ул. Луначарского, Сурская, Чеховская развязка, Долгова, Огородная, Урицкого, Чаадаева, Каракозова, Саранская, Толстова,  Дзержинского, Володарского, Бакунина, Суворова </t>
    </r>
  </si>
  <si>
    <r>
      <t xml:space="preserve">Мойка проезжей части дорог: </t>
    </r>
    <r>
      <rPr>
        <sz val="11"/>
        <rFont val="Times New Roman"/>
        <family val="1"/>
        <charset val="204"/>
      </rPr>
      <t>МДК - 1, Сурская, Урицкого, Антонова, Стрельбищенская,  Луговая, Перекоп,  С. Перовской.  Дорога на Барковку,  Антонова</t>
    </r>
  </si>
  <si>
    <r>
      <t xml:space="preserve">Работа сан.патруля :  </t>
    </r>
    <r>
      <rPr>
        <sz val="11"/>
        <rFont val="Times New Roman"/>
        <family val="1"/>
        <charset val="204"/>
      </rPr>
      <t>Работа сан.патруля :  Газель - 1,  ММЗ - 2,    дор раб - 6 чел,      Согласно утвержденным маршрутам  № 1,2,3,</t>
    </r>
  </si>
  <si>
    <r>
      <t>Подметание прилотковой зоны вручную :</t>
    </r>
    <r>
      <rPr>
        <sz val="11"/>
        <rFont val="Times New Roman"/>
        <family val="1"/>
        <charset val="204"/>
      </rPr>
      <t xml:space="preserve"> Дор рабоч - 7 чел,    ул. Подлесная</t>
    </r>
  </si>
  <si>
    <r>
      <t xml:space="preserve">Погрузка и перевозка смета : </t>
    </r>
    <r>
      <rPr>
        <sz val="11"/>
        <rFont val="Times New Roman"/>
        <family val="1"/>
        <charset val="204"/>
      </rPr>
      <t>Погр - 1,   КО707 - 1,  ПМ - 1,   ММЗ - 1,    дор рабоч -  7 чел, ул. Подлесная</t>
    </r>
  </si>
  <si>
    <r>
      <t xml:space="preserve">Скашивание травы косилкой на базе трактора :  </t>
    </r>
    <r>
      <rPr>
        <sz val="11"/>
        <rFont val="Times New Roman"/>
        <family val="1"/>
        <charset val="204"/>
      </rPr>
      <t xml:space="preserve">Коса - 1, ул.  Чапаева,  Светлая,  Вторая Светлая,  К. Цеткин  </t>
    </r>
  </si>
  <si>
    <r>
      <t xml:space="preserve">Очистка от грязи и мусора  тротуаров вручную : </t>
    </r>
    <r>
      <rPr>
        <sz val="11"/>
        <rFont val="Times New Roman"/>
        <family val="1"/>
        <charset val="204"/>
      </rPr>
      <t>Дор рабоч - 7 чел    ул. Подлесная</t>
    </r>
  </si>
  <si>
    <r>
      <t xml:space="preserve">Очистка и мойка стен автопавильнов и урн :   </t>
    </r>
    <r>
      <rPr>
        <sz val="11"/>
        <rFont val="Times New Roman"/>
        <family val="1"/>
        <charset val="204"/>
      </rPr>
      <t>Газель - мойка - 1,  дор рабоч - 2 чел,  ул. Парковая,  Тарханова,  Горбатов переулок</t>
    </r>
  </si>
  <si>
    <r>
      <t xml:space="preserve">ПРОЧИЕ  РАБОТЫ : </t>
    </r>
    <r>
      <rPr>
        <sz val="11"/>
        <rFont val="Times New Roman"/>
        <family val="1"/>
        <charset val="204"/>
      </rPr>
      <t xml:space="preserve"> 1).  Грейдирование обочин :   ДЗ - 1,   ул. Чапаева,  Светлая,  Вторая Светлая,  Кустанайская,  Долгорукова       2). Укрепление обочин : Погр - 1,  ММЗ - 2,  Дорога на Ахуны</t>
    </r>
  </si>
  <si>
    <r>
      <t xml:space="preserve">Очистка и мойка подпорных стенок </t>
    </r>
    <r>
      <rPr>
        <sz val="11"/>
        <rFont val="Times New Roman"/>
        <family val="1"/>
        <charset val="204"/>
      </rPr>
      <t xml:space="preserve">8:00-17:00 1ам, 2раб пешеходный переход </t>
    </r>
  </si>
  <si>
    <r>
      <t>Мойка прилотковой части дорог:</t>
    </r>
    <r>
      <rPr>
        <sz val="11"/>
        <rFont val="Times New Roman"/>
        <family val="1"/>
        <charset val="204"/>
      </rPr>
      <t xml:space="preserve"> ПМ-1ед ,ул. Минская, ул. Одесская, ул. Кранщтадская, ул. Островная.</t>
    </r>
  </si>
  <si>
    <r>
      <t>Очистка от грязи и мусора  тротуаров вручную: самосвал</t>
    </r>
    <r>
      <rPr>
        <sz val="11"/>
        <rFont val="Times New Roman"/>
        <family val="1"/>
        <charset val="204"/>
      </rPr>
      <t xml:space="preserve"> ММЗ-1 ед, пк-ед, дор.раб-2 чел. Пр. Победы ул. Минская.</t>
    </r>
  </si>
  <si>
    <r>
      <t>Очистка от грязи и мусора подземных пешеходных переходов  и лестничных сходов вручную:</t>
    </r>
    <r>
      <rPr>
        <sz val="11"/>
        <rFont val="Times New Roman"/>
        <family val="1"/>
        <charset val="204"/>
      </rPr>
      <t xml:space="preserve"> Пр. Победы - дор.раб. 1 чел.</t>
    </r>
  </si>
  <si>
    <r>
      <t>Очистка автомобильных остановок, площадок и урн от мусора вручную+прометание:</t>
    </r>
    <r>
      <rPr>
        <sz val="11"/>
        <rFont val="Times New Roman"/>
        <family val="1"/>
        <charset val="204"/>
      </rPr>
      <t xml:space="preserve"> Самосвал ММЗ-1 ед . Дорожные рабочие-2  чел.  Пр.Победы.</t>
    </r>
  </si>
  <si>
    <r>
      <t xml:space="preserve">Работа сан.патруля:  </t>
    </r>
    <r>
      <rPr>
        <sz val="12"/>
        <rFont val="Times New Roman"/>
        <family val="1"/>
        <charset val="204"/>
      </rPr>
      <t>Маршрут 1,2,3 , самосвал ММЗ-1ед, ГАЗ-1 ед. Автобус-ед., Газель-1ед,машина- ед,Уазик-1ед, Дор.раб- 6 чел.</t>
    </r>
  </si>
  <si>
    <r>
      <t xml:space="preserve">Мойка прилотковой части дорог: </t>
    </r>
    <r>
      <rPr>
        <sz val="11"/>
        <rFont val="Times New Roman"/>
        <family val="1"/>
        <charset val="204"/>
      </rPr>
      <t>ул. Тепличная, Львовская, Мереняшева, Кижеватова, Вишневая, Российская, Воронова, Тамбовская, Н-Тамбовская - ПМ - 1 ед.</t>
    </r>
  </si>
  <si>
    <r>
      <t xml:space="preserve">Работа сан.патруля-  </t>
    </r>
    <r>
      <rPr>
        <sz val="12"/>
        <rFont val="Times New Roman"/>
        <family val="1"/>
        <charset val="204"/>
      </rPr>
      <t>По маршрутам №1-№2 ( ММЗ-1 ед., раб.- 1 чел.)</t>
    </r>
  </si>
  <si>
    <r>
      <t>Очистка автомобильных остановок, площадок и урн от мусора в ручную:</t>
    </r>
    <r>
      <rPr>
        <sz val="11"/>
        <color indexed="8"/>
        <rFont val="Times New Roman"/>
        <family val="1"/>
        <charset val="204"/>
      </rPr>
      <t xml:space="preserve"> сан. патруль</t>
    </r>
  </si>
  <si>
    <r>
      <t xml:space="preserve">Очистка прилотковой части дорог вакуумно-подметальной машиной с увлажнением - </t>
    </r>
    <r>
      <rPr>
        <sz val="11"/>
        <color indexed="8"/>
        <rFont val="Times New Roman"/>
        <family val="1"/>
        <charset val="204"/>
      </rPr>
      <t>ул. 40 лет Октября, Баумана, Терновского, Центральная, Окружная, 3-й пр. Бурмистрова, Дизельная, Вишневая, Воронова, Гоголя, Калинина, Кижеватова, Красная горка, Красная, Краснова, Кривозерье, Куйбышева, Ленинградская, М.Крылова, Металлистов,  Н-Тамбовская, Тамбовская,Перспективная, Петровская, Рябова,  Свердлова, Тепличная,  Богданова, Ватутина, Галетная, Индустриальная, Львовская, Мереняшева, Металлистов, Молокова,  Ремесленная, Ростовская,  дорога от Перспективной до Лебедевки, Токарная, Отдельная, Чкалова - ПУМ-1ед, тр.щ-1ед</t>
    </r>
  </si>
  <si>
    <t>СМЕТ - 5 тн                           ВОДА - 54 м3</t>
  </si>
  <si>
    <r>
      <t>В день:        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      Газель(лет-ка)-1ед,раб-2чел.</t>
    </r>
  </si>
  <si>
    <t xml:space="preserve">       Участок асфальтировки: </t>
  </si>
  <si>
    <t>В ночь: мастер - Макеева Л.</t>
  </si>
  <si>
    <t>В ночь: мастер - Кирина О.</t>
  </si>
  <si>
    <t>В ночь: мастер - Куликова В.</t>
  </si>
  <si>
    <r>
      <t>Очистка оголовков и кюветов -</t>
    </r>
    <r>
      <rPr>
        <sz val="11"/>
        <rFont val="Times New Roman"/>
        <family val="1"/>
        <charset val="204"/>
      </rPr>
      <t xml:space="preserve"> Очистка оголовков: по городу - ГАЗ-53-1ед, раб-1 чел. Очистка кюветов - ул Попова, Подгорный переулок - ММЗ-1ед, раб-2 чел </t>
    </r>
  </si>
  <si>
    <r>
      <t xml:space="preserve">Ямочный ремонт БЦМ - </t>
    </r>
    <r>
      <rPr>
        <sz val="11"/>
        <rFont val="Times New Roman"/>
        <family val="1"/>
        <charset val="204"/>
      </rPr>
      <t>ул 2-ая Светлая - Hydrog-1ед, раб-2 чел, ул Минская, Строителей - БЦМ-1ед, раб-2 чел, МТРД-1ед, раб-1 чел</t>
    </r>
  </si>
  <si>
    <r>
      <t xml:space="preserve">Промывка л/канализации - </t>
    </r>
    <r>
      <rPr>
        <sz val="11"/>
        <rFont val="Times New Roman"/>
        <family val="1"/>
        <charset val="204"/>
      </rPr>
      <t>ул Кольцова - ДКТ-1ед, раб-1 чел</t>
    </r>
  </si>
  <si>
    <r>
      <t>Ремонт колодцев -</t>
    </r>
    <r>
      <rPr>
        <sz val="12"/>
        <rFont val="Times New Roman"/>
        <family val="1"/>
        <charset val="204"/>
      </rPr>
      <t xml:space="preserve"> ул. Ладожская 79, 83 - Газель-1ед, раб-2 чел</t>
    </r>
  </si>
  <si>
    <r>
      <t xml:space="preserve">Очистка прилотковой и проезжей части мостовых сооружений и подходов к им вакуумно-подметальной машиной - </t>
    </r>
    <r>
      <rPr>
        <sz val="11"/>
        <rFont val="Times New Roman"/>
        <family val="1"/>
        <charset val="204"/>
      </rPr>
      <t xml:space="preserve">Б.Сурский м, Толстовский п/пр, Гагаринский п/пр, Луначарский п/пр, Ленинский п/пр, Беляевский п/пр, Безымянный м, п/пр 8 Марта - ПУ ЭД-1ед </t>
    </r>
  </si>
  <si>
    <t>В ночь: мастер -  Репина Т.Ф.</t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</si>
  <si>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Луначарского, Сурская, Чехова, Рабочая, Суворова, Плеханова, Октябрьская, Московская, Володарского, Долгова, Урицкого, Ерик, Злобина, Сердобская, Тухачевского, Павлушкина, Парковая, Тарханова, Подлесная - ПУ ЭД-1ед</t>
    </r>
  </si>
  <si>
    <r>
      <t xml:space="preserve">Очистка прилотковой и проезжей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Чаадаева, Долгорукова, Пролетарская, Толстова, Дзержинского, Кл.Цеткин, Чапаева - ПУМ-1ед</t>
    </r>
  </si>
  <si>
    <r>
      <t xml:space="preserve">Мойка прилотковой части - </t>
    </r>
    <r>
      <rPr>
        <sz val="11"/>
        <rFont val="Times New Roman"/>
        <family val="1"/>
        <charset val="204"/>
      </rPr>
      <t>Пенза-1, Суворова, Бакунина, Октябрьская, Чехова, Рабочая, Долгова, Уирцкого, Антонова, 2-ая Светлая - ПМ-1ед</t>
    </r>
  </si>
  <si>
    <r>
      <t xml:space="preserve">Мех прометание прилотковой и проезжей части  - </t>
    </r>
    <r>
      <rPr>
        <sz val="11"/>
        <rFont val="Times New Roman"/>
        <family val="1"/>
        <charset val="204"/>
      </rPr>
      <t>Чаадаева, Долгорукова, Дружбы, Кл.Цеткин, Чапаева, 2-ая Светлая, пл Пенза-3, Ерик, Злобина, Сердобская, Тухачевского, Палушкина, Горб.пер., Парковая, Тарханова, Автономная, Антонова, Подлесная - тр.щ-2ед</t>
    </r>
  </si>
  <si>
    <r>
      <t xml:space="preserve">Мех очистка тротуаров - </t>
    </r>
    <r>
      <rPr>
        <sz val="11"/>
        <rFont val="Times New Roman"/>
        <family val="1"/>
        <charset val="204"/>
      </rPr>
      <t>Суворова, Октябрьская, Плеханова, Чехова, Парковая, Тарханова, Злобина, Сердобская, Антонова - тр.щ-1ед</t>
    </r>
  </si>
  <si>
    <r>
      <t>ПРОЧИЕ РАБОТЫ:</t>
    </r>
    <r>
      <rPr>
        <sz val="11"/>
        <rFont val="Times New Roman"/>
        <family val="1"/>
        <charset val="204"/>
      </rPr>
      <t xml:space="preserve"> Грейдер 1-ед. дорога на Панкратовку, 65-Лет Победы гредирование обочины. ПК-10 1 ед работа на территории.</t>
    </r>
  </si>
  <si>
    <r>
      <t xml:space="preserve">Очистка прилотковой и проезжей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Байдукова, Литвинова, Аустрина, Совхозная - ПУМ-2ед</t>
    </r>
  </si>
  <si>
    <r>
      <t xml:space="preserve">Мойка прилотковой и проезжей части - </t>
    </r>
    <r>
      <rPr>
        <sz val="11"/>
        <rFont val="Times New Roman"/>
        <family val="1"/>
        <charset val="204"/>
      </rPr>
      <t>пр Победы до М-5, Пестеля, Лядова - ПМ-1ед, тр.щ-1ед</t>
    </r>
  </si>
  <si>
    <r>
      <t xml:space="preserve">Мойка прилотковой и проезжей части - </t>
    </r>
    <r>
      <rPr>
        <sz val="11"/>
        <rFont val="Times New Roman"/>
        <family val="1"/>
        <charset val="204"/>
      </rPr>
      <t>Ленина, Гагарина, ИТР, Лазо, Крупской, Циолковского, Леонова, Беляева - ПМ-2ед, тр.щ-2ед</t>
    </r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</si>
  <si>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ПУ-1ед - Славы, Кирова, М. Горького, Лермонтова, Красная, Карла Маркса, Советская, Володарского, Кураева, Плеханова, Радищева, Революционная, Космодемьянской, Ставского, Дзержинского, Урицкого, Пушкина, пр-д Пушкина, Кулакова, Суворова, Пр.Победы, Коммунистическая, Некрасова, Мира, 8Марта, Окружная, Захарова, Карпинского, Бекешская</t>
    </r>
  </si>
  <si>
    <r>
      <t>Мойка прилотковой и проезжей части дорог -</t>
    </r>
    <r>
      <rPr>
        <sz val="11"/>
        <rFont val="Times New Roman"/>
        <family val="1"/>
        <charset val="204"/>
      </rPr>
      <t xml:space="preserve"> пл Ленина, Обл.админ., Гор.админ., пл Жукова, Кирова, Володарского, М.Горького, пр Пушкина, Пушкина, Лермонтова, Гладкова, Белинского - ПМ-2ед</t>
    </r>
  </si>
  <si>
    <r>
      <t xml:space="preserve">Очистка прилотковой части дорог вакуумно-подметальной машиной с увлажнением </t>
    </r>
    <r>
      <rPr>
        <sz val="11"/>
        <rFont val="Times New Roman"/>
        <family val="1"/>
        <charset val="204"/>
      </rPr>
      <t>- ул 40 лет Октября, Баумана, Терновского, Центральная, Окружная, 3-й пр. Бурмистрова, Дизельная, Вишневая, Воронова, Гоголя, Калинина, Кижеватова, Красная горка, Красная, Краснова, Кривозерье, Куйбышева, Ленинградская, М.Крылова, Металлистов, Н-Тамбовская, Тамбовская,Перспективная, Пушанина, Петровская,  Рябова, Попова, Ленинградская, Свердлова, Тепличная,  Богданова, Ватутина, Галетная, Индустриальная, Львовская, Мереняшева,  Металлистов, Молокова, Ремесленная,  Ростовская, дорога от Перспективной до Лебедевки, Терешковой, Токарная, Отдельная, Чкалова - ПУМ-1ед, тр.щ-1ед</t>
    </r>
  </si>
  <si>
    <r>
      <t xml:space="preserve">Мойка тротуаров - </t>
    </r>
    <r>
      <rPr>
        <sz val="11"/>
        <rFont val="Times New Roman"/>
        <family val="1"/>
        <charset val="204"/>
      </rPr>
      <t>Лермонтова, Гладкова, Белинского - ПМ-1ед</t>
    </r>
  </si>
  <si>
    <r>
      <t xml:space="preserve">Скашивание травы косилкой на базе трактора  : </t>
    </r>
    <r>
      <rPr>
        <sz val="11"/>
        <rFont val="Times New Roman"/>
        <family val="1"/>
        <charset val="204"/>
      </rPr>
      <t>Мотокоса-1ед . 65-Лет Победы , дорога на Панкратовку</t>
    </r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</si>
  <si>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Кам-1ед + Бродвей 1 ед. Ул.Гагарина, ул. Крупской, ул. Ленина, Ул,Циолковского, Ул. Беляева, ул. Г.Титова,Ул. Кирпичная, ул Кулибина, ул. Нахимова, ул.Ударная, ул. ИТР, ул. Лазо, Заводское Шоссе</t>
    </r>
  </si>
  <si>
    <t xml:space="preserve">ВОДА-72м3 </t>
  </si>
  <si>
    <t xml:space="preserve">СМЕТ-6тн         ВОДА-66м3 </t>
  </si>
  <si>
    <t>СМЕТ-18тн                 ВОДА-120м3</t>
  </si>
  <si>
    <t xml:space="preserve">СМЕТ-20тн              ВОДА-96м3 </t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</si>
  <si>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Санпатрулями - Пенза-1, Октябрьская, Суворова, Чехова, Чеховская развязка, Луначарского, Чаадаева, Дружбы, К.Цеткин, Чапаева, дорога до ФАД М-5 Урал, Ушакова, Молодогвардейская,  Горб.переулок, Парковая, Тарханова,  Измайлова, 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</si>
  <si>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t xml:space="preserve">Мойка тротуаров вручную  - Газель-1ед,  дор.раб-2 чел - ул Суворова, Горбатов переулок, Парковая, Тарханова, Автономная </t>
  </si>
  <si>
    <t>Сведения о проделанной работе за сутки    11.08.16г по МУП "Пензадормост"</t>
  </si>
  <si>
    <r>
      <t xml:space="preserve">Очистка от грязи и мусора тротуаров с помощью подметальной машины - </t>
    </r>
    <r>
      <rPr>
        <sz val="11"/>
        <rFont val="Times New Roman"/>
        <family val="1"/>
        <charset val="204"/>
      </rPr>
      <t>КО707-1ед - Литвинова, Каракозова, Саранская, Пенза-1, Суворова, Октябрьская, Долгова, Плеханова, Московская, Чехова, Урицкого, Тухачевского, Павлушкина, Долгорукова, Дружбы, К.Цеткин, Чаадаева, Луначарского, Подлесная, Толстова, Пролетарская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</si>
  <si>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</si>
  <si>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</si>
  <si>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</si>
  <si>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</si>
  <si>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</si>
  <si>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</si>
  <si>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</si>
  <si>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</si>
  <si>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</si>
  <si>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</si>
  <si>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</si>
  <si>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</si>
  <si>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</si>
  <si>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</si>
  <si>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</si>
  <si>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</si>
  <si>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</si>
  <si>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</si>
  <si>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</si>
  <si>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</si>
  <si>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</si>
  <si>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</si>
  <si>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</si>
  <si>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</si>
  <si>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</si>
  <si>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</si>
  <si>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</si>
  <si>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</si>
  <si>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</si>
  <si>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</si>
  <si>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</si>
  <si>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</si>
  <si>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</si>
  <si>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</si>
  <si>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</si>
  <si>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</si>
  <si>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</si>
  <si>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</si>
  <si>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</si>
  <si>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</si>
  <si>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</si>
  <si>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</si>
  <si>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</si>
  <si>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</si>
  <si>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</si>
  <si>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</si>
  <si>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</si>
  <si>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</si>
  <si>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</si>
  <si>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</si>
  <si>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</si>
  <si>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</si>
  <si>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</si>
  <si>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</si>
  <si>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</si>
  <si>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</si>
  <si>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</si>
  <si>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</si>
  <si>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</si>
  <si>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</si>
  <si>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</si>
  <si>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</si>
  <si>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</si>
  <si>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</si>
  <si>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</si>
  <si>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Камаз, МАЗ</t>
  </si>
  <si>
    <t>Мультилифт</t>
  </si>
  <si>
    <r>
      <t>Ремонт а/б покрытия -</t>
    </r>
    <r>
      <rPr>
        <sz val="11"/>
        <rFont val="Times New Roman"/>
        <family val="1"/>
        <charset val="204"/>
      </rPr>
      <t xml:space="preserve"> Ал. Олимпийская- погр-1 ед, с/св-2 ед, МТРД - 1 ед, фреза - 1 ед., Газель-1 ед, раб-5 чел</t>
    </r>
  </si>
  <si>
    <r>
      <t>Установка бордюрного камня</t>
    </r>
    <r>
      <rPr>
        <sz val="11"/>
        <rFont val="Times New Roman"/>
        <family val="1"/>
        <charset val="204"/>
      </rPr>
      <t xml:space="preserve"> - Литвинова Поляна, Свердлова, Чаадаева - с/св-2ед, погрузчик-2ед, летучка-1ед, компрессор-2ед, МТРД-1ед, ПМ-1ед, гидромолот-1ед, трал-1ед, 13 чел.раб </t>
    </r>
  </si>
  <si>
    <t>СМЕТ -  10 тн                                ВОДА - 12 м3</t>
  </si>
  <si>
    <t>СМЕТ- 28 тн                          ВОДА-102 м3</t>
  </si>
  <si>
    <r>
      <t xml:space="preserve">Мойка прилотковой  и проезжей части мостов и п/пр - </t>
    </r>
    <r>
      <rPr>
        <sz val="11"/>
        <rFont val="Times New Roman"/>
        <family val="1"/>
        <charset val="204"/>
      </rPr>
      <t>п/пр Баумана, Свердловский м, Терновский м, М.Горького м, Бакунинский м, Токарный м, Лебедевский м - ПМ-2ед</t>
    </r>
  </si>
  <si>
    <r>
      <t xml:space="preserve">Механизированная очистка осевых полос и зон безопасности : </t>
    </r>
    <r>
      <rPr>
        <sz val="11"/>
        <rFont val="Times New Roman"/>
        <family val="1"/>
        <charset val="204"/>
      </rPr>
      <t>КО707 - 2,  Дорога на Ахуны,  Коннозаводская,  Подлесная,  Дорога на Кардон Студеный, Чаадаева,  Ерик, Злобина,  Сердобская,  Тухачевского, Павлушкина,    Горбатов переулок,  Парковая, Тарханова,  Автономная, Измайлова,  Антонова,   Свободы,  Нейтральная,  Кустанайская,  Долгорукова, ,  Дружбы,  К. Цеткин,  Чапаева,  Дорога от ГПЗ  до  Нефтебазы,  Дорога от Нефтебазы до Ахунского переезда</t>
    </r>
  </si>
  <si>
    <t xml:space="preserve">СМЕТ-16тн              ВОДА-36м3 </t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</si>
  <si>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 xml:space="preserve">-1п.у. - пр.Победы, Урицкого, С.Щедрина, Гоголя, н.р.Мойки, н.р.Пензы. </t>
    </r>
  </si>
  <si>
    <r>
      <t xml:space="preserve">Подметание прилотковой зоны вручную </t>
    </r>
    <r>
      <rPr>
        <sz val="11"/>
        <rFont val="Times New Roman"/>
        <family val="1"/>
        <charset val="204"/>
      </rPr>
      <t xml:space="preserve"> 1бр,1КО707, 1сам, 1погр  - ул. Московская, Советская, Красная, дорога на Ленинскую Администрацию</t>
    </r>
  </si>
  <si>
    <r>
      <t>Мойка прилотковой части дорог -</t>
    </r>
    <r>
      <rPr>
        <sz val="11"/>
        <rFont val="Times New Roman"/>
        <family val="1"/>
        <charset val="204"/>
      </rPr>
      <t xml:space="preserve">  - 1п.м. - ул.8Марта. </t>
    </r>
  </si>
  <si>
    <r>
      <t>Работа сан.патруля:</t>
    </r>
    <r>
      <rPr>
        <sz val="12"/>
        <rFont val="Times New Roman"/>
        <family val="1"/>
        <charset val="204"/>
      </rPr>
      <t xml:space="preserve">  Маршрут 1,2,3 ,  3ам,5дор.раб.</t>
    </r>
  </si>
  <si>
    <r>
      <t xml:space="preserve">Погрузка и перевозка смета </t>
    </r>
    <r>
      <rPr>
        <sz val="11"/>
        <rFont val="Times New Roman"/>
        <family val="1"/>
        <charset val="204"/>
      </rPr>
      <t>1сам,1КО707,1погр ,1бр - ул..Московская, Советская, Красная, дорога на Ленинскую Администрацию</t>
    </r>
  </si>
  <si>
    <r>
      <t xml:space="preserve">Очистка от грязи и мусора  подземных пешеходных переходов и лестничных сходов вручную </t>
    </r>
    <r>
      <rPr>
        <sz val="11"/>
        <rFont val="Times New Roman"/>
        <family val="1"/>
        <charset val="204"/>
      </rPr>
      <t xml:space="preserve"> 1дор.раб р\у пешеходного перехода Пр.победы. Лестницы Красная,Московская5,Кирова2,6\8.</t>
    </r>
  </si>
  <si>
    <r>
      <t>Очистка автомобильных остановок, площадок и урн от мусора вручную</t>
    </r>
    <r>
      <rPr>
        <sz val="12"/>
        <rFont val="Times New Roman"/>
        <family val="1"/>
        <charset val="204"/>
      </rPr>
      <t xml:space="preserve">  3ам,5дор.раб. Лермонтова,Красная,Кирова,М-Горького,Вололдарского,Плеханова,Пушкина,Космодемьянская,Захарова,Бекешская,Суворова,Пр.Победы,Карпинского,8Марта,Окружная,Лесхоз,Урицкого.</t>
    </r>
  </si>
  <si>
    <r>
      <t xml:space="preserve">ПРОЧИЕ  РАБОТЫ  </t>
    </r>
    <r>
      <rPr>
        <sz val="12"/>
        <rFont val="Times New Roman"/>
        <family val="1"/>
        <charset val="204"/>
      </rPr>
      <t xml:space="preserve">  1ам  -1сам.,5раб.-очистка ливневок -подземный пешеходный переход на пр.Победы</t>
    </r>
  </si>
  <si>
    <r>
      <t xml:space="preserve">Очистка и мойка стен автопавильнов и урн </t>
    </r>
    <r>
      <rPr>
        <sz val="12"/>
        <rFont val="Times New Roman"/>
        <family val="1"/>
        <charset val="204"/>
      </rPr>
      <t xml:space="preserve"> 1ам,2раб -ул.Кирова,Лермонтова,Володарского,</t>
    </r>
  </si>
  <si>
    <t xml:space="preserve">СМЕТ-16тн        ВОДА-48м3 </t>
  </si>
  <si>
    <t xml:space="preserve"> СМЕТ-18 тн  ВОДА-42 м3</t>
  </si>
  <si>
    <r>
      <t>Мойка прилотковой и проезжей части дорог -</t>
    </r>
    <r>
      <rPr>
        <sz val="11"/>
        <rFont val="Times New Roman"/>
        <family val="1"/>
        <charset val="204"/>
      </rPr>
      <t xml:space="preserve"> Куйбышева, Красная, Чкалова, Кр. Горка, Свердлова, Богданова, Калинина - ПМ-1ед</t>
    </r>
  </si>
  <si>
    <t xml:space="preserve">В день:      СМЕТ - 77 тн            ВОДА - 258 м3        </t>
  </si>
  <si>
    <t xml:space="preserve"> В ночь:          СМЕТ - 60 тн             ВОДА - 390 м3</t>
  </si>
  <si>
    <t xml:space="preserve">За сутки:    СМЕТ - 137 тн             ВОДА - 648 м3          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</si>
</sst>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14" fillId="0" borderId="1" xfId="0" applyNumberFormat="1" applyFont="1" applyBorder="1" applyAlignment="1">
      <alignment horizontal="left" vertical="justify" wrapText="1"/>
    </xf>
    <xf numFmtId="0" fontId="15" fillId="0" borderId="1" xfId="0" applyNumberFormat="1" applyFont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4"/>
  <sheetViews>
    <sheetView tabSelected="1" view="pageBreakPreview" topLeftCell="H100" zoomScaleNormal="100" zoomScaleSheetLayoutView="100" workbookViewId="0">
      <selection activeCell="J83" sqref="J83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</row>
    <row r="3" spans="1:14" s="4" customFormat="1" ht="15" customHeight="1">
      <c r="A3" s="73" t="s">
        <v>76</v>
      </c>
      <c r="B3" s="73" t="s">
        <v>96</v>
      </c>
      <c r="C3" s="73"/>
      <c r="D3" s="73"/>
      <c r="E3" s="71" t="s">
        <v>121</v>
      </c>
      <c r="F3" s="71"/>
      <c r="G3" s="71"/>
      <c r="H3" s="71"/>
      <c r="I3" s="71"/>
      <c r="J3" s="73"/>
      <c r="N3" s="12"/>
    </row>
    <row r="4" spans="1:14" ht="21.75" customHeight="1">
      <c r="A4" s="73"/>
      <c r="B4" s="14" t="s">
        <v>93</v>
      </c>
      <c r="C4" s="15" t="s">
        <v>94</v>
      </c>
      <c r="D4" s="14" t="s">
        <v>104</v>
      </c>
      <c r="E4" s="14" t="s">
        <v>93</v>
      </c>
      <c r="F4" s="14" t="s">
        <v>95</v>
      </c>
      <c r="G4" s="14" t="s">
        <v>104</v>
      </c>
      <c r="H4" s="14" t="s">
        <v>127</v>
      </c>
      <c r="I4" s="15" t="s">
        <v>128</v>
      </c>
      <c r="J4" s="73"/>
      <c r="K4" s="4"/>
      <c r="L4" s="4"/>
      <c r="M4" s="4"/>
    </row>
    <row r="5" spans="1:14" ht="12.75" customHeight="1">
      <c r="A5" s="16" t="s">
        <v>77</v>
      </c>
      <c r="B5" s="10">
        <f>SUM(B6:B33)</f>
        <v>47</v>
      </c>
      <c r="C5" s="10">
        <f>SUM(C6:C33)</f>
        <v>0</v>
      </c>
      <c r="D5" s="10">
        <v>38</v>
      </c>
      <c r="E5" s="10">
        <f>7:7+8:8+9:9+10:10+11:11+13:13+14:14+15:15+16:16+17:17+18:18+19:19+20:20+21:21+22:22+23:23+24:24+25:25+26:26+27:27+28:28+29:29+30:30+32:32+33:33</f>
        <v>0</v>
      </c>
      <c r="F5" s="10">
        <f>SUM(F6:F33)</f>
        <v>0</v>
      </c>
      <c r="G5" s="10"/>
      <c r="H5" s="17">
        <f>SUM(H6:H33)</f>
        <v>10</v>
      </c>
      <c r="I5" s="17">
        <f>SUM(I6:I33)</f>
        <v>84</v>
      </c>
      <c r="J5" s="18"/>
      <c r="K5" s="4"/>
      <c r="L5" s="4"/>
      <c r="M5" s="4"/>
    </row>
    <row r="6" spans="1:14" ht="14.25" customHeight="1">
      <c r="A6" s="19" t="s">
        <v>78</v>
      </c>
      <c r="B6" s="2"/>
      <c r="C6" s="2"/>
      <c r="D6" s="2"/>
      <c r="E6" s="2"/>
      <c r="F6" s="2"/>
      <c r="G6" s="2"/>
      <c r="H6" s="37">
        <v>10</v>
      </c>
      <c r="I6" s="37">
        <v>12</v>
      </c>
      <c r="J6" s="56" t="s">
        <v>41</v>
      </c>
      <c r="K6" s="60"/>
      <c r="L6" s="60"/>
      <c r="M6" s="60"/>
    </row>
    <row r="7" spans="1:14" ht="31.5" customHeight="1">
      <c r="A7" s="19" t="s">
        <v>3</v>
      </c>
      <c r="B7" s="2">
        <v>1</v>
      </c>
      <c r="C7" s="2"/>
      <c r="D7" s="2"/>
      <c r="E7" s="2"/>
      <c r="F7" s="2"/>
      <c r="G7" s="2"/>
      <c r="H7" s="39"/>
      <c r="I7" s="37"/>
      <c r="J7" s="57" t="s">
        <v>50</v>
      </c>
      <c r="K7" s="60"/>
      <c r="L7" s="60"/>
      <c r="M7" s="60"/>
    </row>
    <row r="8" spans="1:14" ht="15" customHeight="1">
      <c r="A8" s="19" t="s">
        <v>115</v>
      </c>
      <c r="B8" s="2">
        <v>4</v>
      </c>
      <c r="C8" s="2"/>
      <c r="D8" s="2"/>
      <c r="E8" s="2"/>
      <c r="F8" s="2"/>
      <c r="G8" s="2"/>
      <c r="H8" s="39"/>
      <c r="I8" s="37">
        <v>72</v>
      </c>
      <c r="J8" s="38" t="s">
        <v>18</v>
      </c>
      <c r="K8" s="60"/>
      <c r="L8" s="60"/>
      <c r="M8" s="60"/>
    </row>
    <row r="9" spans="1:14" ht="13.5" customHeight="1">
      <c r="A9" s="19" t="s">
        <v>117</v>
      </c>
      <c r="B9" s="2">
        <v>2</v>
      </c>
      <c r="C9" s="2"/>
      <c r="D9" s="2"/>
      <c r="E9" s="2"/>
      <c r="F9" s="2"/>
      <c r="G9" s="2"/>
      <c r="H9" s="37"/>
      <c r="I9" s="37"/>
      <c r="J9" s="59" t="s">
        <v>16</v>
      </c>
      <c r="K9" s="60"/>
      <c r="L9" s="60"/>
      <c r="M9" s="60"/>
    </row>
    <row r="10" spans="1:14" ht="14.25" customHeight="1">
      <c r="A10" s="19" t="s">
        <v>102</v>
      </c>
      <c r="B10" s="2">
        <v>1</v>
      </c>
      <c r="C10" s="2"/>
      <c r="D10" s="2"/>
      <c r="E10" s="2"/>
      <c r="F10" s="2"/>
      <c r="G10" s="2"/>
      <c r="H10" s="37"/>
      <c r="I10" s="37"/>
      <c r="J10" s="40" t="s">
        <v>17</v>
      </c>
      <c r="K10" s="60"/>
      <c r="L10" s="60"/>
      <c r="M10" s="60"/>
    </row>
    <row r="11" spans="1:14" ht="16.5" customHeight="1">
      <c r="A11" s="19" t="s">
        <v>80</v>
      </c>
      <c r="B11" s="9">
        <v>6</v>
      </c>
      <c r="C11" s="9"/>
      <c r="D11" s="9"/>
      <c r="E11" s="2"/>
      <c r="F11" s="2"/>
      <c r="G11" s="2"/>
      <c r="H11" s="37"/>
      <c r="I11" s="37"/>
      <c r="J11" s="38" t="s">
        <v>19</v>
      </c>
      <c r="K11" s="60"/>
      <c r="L11" s="60"/>
      <c r="M11" s="60"/>
    </row>
    <row r="12" spans="1:14" ht="10.5" customHeight="1">
      <c r="A12" s="19" t="s">
        <v>141</v>
      </c>
      <c r="B12" s="9">
        <v>1</v>
      </c>
      <c r="C12" s="9"/>
      <c r="D12" s="9"/>
      <c r="E12" s="2"/>
      <c r="F12" s="2"/>
      <c r="G12" s="2"/>
      <c r="H12" s="37"/>
      <c r="I12" s="37"/>
      <c r="J12" s="38"/>
      <c r="K12" s="60"/>
      <c r="L12" s="60"/>
      <c r="M12" s="60"/>
    </row>
    <row r="13" spans="1:14" ht="14.25" customHeight="1">
      <c r="A13" s="19" t="s">
        <v>130</v>
      </c>
      <c r="B13" s="9">
        <v>2</v>
      </c>
      <c r="C13" s="9"/>
      <c r="D13" s="9"/>
      <c r="E13" s="2"/>
      <c r="F13" s="2"/>
      <c r="G13" s="2"/>
      <c r="H13" s="37"/>
      <c r="I13" s="37"/>
      <c r="J13" s="45" t="s">
        <v>144</v>
      </c>
      <c r="K13" s="60"/>
      <c r="L13" s="60"/>
      <c r="M13" s="60"/>
    </row>
    <row r="14" spans="1:14" ht="12.75" customHeight="1">
      <c r="A14" s="19" t="s">
        <v>132</v>
      </c>
      <c r="B14" s="9">
        <v>2</v>
      </c>
      <c r="C14" s="9"/>
      <c r="D14" s="9"/>
      <c r="E14" s="2"/>
      <c r="F14" s="2"/>
      <c r="G14" s="2"/>
      <c r="H14" s="41"/>
      <c r="I14" s="41"/>
      <c r="J14" s="45"/>
      <c r="K14" s="60"/>
      <c r="L14" s="60"/>
      <c r="M14" s="60"/>
    </row>
    <row r="15" spans="1:14" ht="22.5" customHeight="1">
      <c r="A15" s="19" t="s">
        <v>133</v>
      </c>
      <c r="B15" s="9">
        <v>1</v>
      </c>
      <c r="C15" s="9"/>
      <c r="D15" s="9"/>
      <c r="E15" s="2"/>
      <c r="F15" s="2"/>
      <c r="G15" s="2"/>
      <c r="H15" s="41"/>
      <c r="I15" s="41"/>
      <c r="J15" s="45"/>
      <c r="K15" s="60"/>
      <c r="L15" s="60"/>
      <c r="M15" s="60"/>
    </row>
    <row r="16" spans="1:14" ht="24" customHeight="1">
      <c r="A16" s="19" t="s">
        <v>12</v>
      </c>
      <c r="B16" s="2">
        <v>1</v>
      </c>
      <c r="C16" s="2"/>
      <c r="D16" s="2"/>
      <c r="E16" s="20"/>
      <c r="F16" s="2"/>
      <c r="G16" s="2"/>
      <c r="H16" s="41"/>
      <c r="I16" s="41"/>
      <c r="J16" s="40"/>
      <c r="K16" s="60"/>
      <c r="L16" s="60"/>
      <c r="M16" s="60"/>
    </row>
    <row r="17" spans="1:13" ht="15" customHeight="1">
      <c r="A17" s="19" t="s">
        <v>88</v>
      </c>
      <c r="B17" s="2">
        <v>3</v>
      </c>
      <c r="C17" s="2"/>
      <c r="D17" s="2"/>
      <c r="E17" s="21"/>
      <c r="F17" s="2"/>
      <c r="G17" s="2"/>
      <c r="H17" s="41"/>
      <c r="I17" s="41"/>
      <c r="J17" s="42" t="s">
        <v>42</v>
      </c>
      <c r="K17" s="23"/>
      <c r="L17" s="23"/>
      <c r="M17" s="23"/>
    </row>
    <row r="18" spans="1:13" ht="15" customHeight="1">
      <c r="A18" s="19" t="s">
        <v>103</v>
      </c>
      <c r="B18" s="2">
        <v>1</v>
      </c>
      <c r="C18" s="2"/>
      <c r="D18" s="2"/>
      <c r="E18" s="2"/>
      <c r="F18" s="2"/>
      <c r="G18" s="2"/>
      <c r="H18" s="41"/>
      <c r="I18" s="37"/>
      <c r="J18" s="42" t="s">
        <v>142</v>
      </c>
      <c r="K18" s="23"/>
      <c r="L18" s="23"/>
      <c r="M18" s="23"/>
    </row>
    <row r="19" spans="1:13" ht="27" customHeight="1">
      <c r="A19" s="19" t="s">
        <v>140</v>
      </c>
      <c r="B19" s="2">
        <v>5</v>
      </c>
      <c r="C19" s="2"/>
      <c r="D19" s="2"/>
      <c r="E19" s="2"/>
      <c r="F19" s="2"/>
      <c r="G19" s="2"/>
      <c r="H19" s="41"/>
      <c r="I19" s="37"/>
      <c r="J19" s="42" t="s">
        <v>143</v>
      </c>
      <c r="K19" s="23"/>
      <c r="L19" s="23"/>
      <c r="M19" s="23"/>
    </row>
    <row r="20" spans="1:13" ht="13.5" customHeight="1">
      <c r="A20" s="19" t="s">
        <v>99</v>
      </c>
      <c r="B20" s="2">
        <v>2</v>
      </c>
      <c r="C20" s="2"/>
      <c r="D20" s="2"/>
      <c r="E20" s="2"/>
      <c r="F20" s="2"/>
      <c r="G20" s="2"/>
      <c r="H20" s="41"/>
      <c r="I20" s="37"/>
      <c r="J20" s="42"/>
      <c r="K20" s="23"/>
      <c r="L20" s="23"/>
      <c r="M20" s="23"/>
    </row>
    <row r="21" spans="1:13" ht="15" customHeight="1">
      <c r="A21" s="19" t="s">
        <v>8</v>
      </c>
      <c r="B21" s="2"/>
      <c r="C21" s="2"/>
      <c r="D21" s="2"/>
      <c r="E21" s="2"/>
      <c r="F21" s="2"/>
      <c r="G21" s="2"/>
      <c r="H21" s="41"/>
      <c r="I21" s="37"/>
      <c r="J21" s="69" t="s">
        <v>122</v>
      </c>
      <c r="K21" s="70"/>
      <c r="L21" s="70"/>
      <c r="M21" s="70"/>
    </row>
    <row r="22" spans="1:13" ht="15.75" customHeight="1">
      <c r="A22" s="22" t="s">
        <v>109</v>
      </c>
      <c r="B22" s="2">
        <v>1</v>
      </c>
      <c r="C22" s="2"/>
      <c r="D22" s="2"/>
      <c r="E22" s="2"/>
      <c r="F22" s="2"/>
      <c r="G22" s="2"/>
      <c r="H22" s="41"/>
      <c r="I22" s="41"/>
      <c r="J22" s="74" t="s">
        <v>49</v>
      </c>
      <c r="K22" s="75"/>
      <c r="L22" s="75"/>
      <c r="M22" s="75"/>
    </row>
    <row r="23" spans="1:13" ht="24" customHeight="1">
      <c r="A23" s="19" t="s">
        <v>89</v>
      </c>
      <c r="B23" s="2">
        <v>6</v>
      </c>
      <c r="C23" s="2"/>
      <c r="D23" s="2"/>
      <c r="E23" s="2"/>
      <c r="F23" s="2"/>
      <c r="G23" s="2"/>
      <c r="H23" s="41"/>
      <c r="I23" s="41"/>
      <c r="J23" s="69" t="s">
        <v>48</v>
      </c>
      <c r="K23" s="23"/>
      <c r="L23" s="23"/>
      <c r="M23" s="23"/>
    </row>
    <row r="24" spans="1:13" ht="12.75" customHeight="1">
      <c r="A24" s="19" t="s">
        <v>82</v>
      </c>
      <c r="B24" s="2"/>
      <c r="C24" s="2"/>
      <c r="D24" s="2"/>
      <c r="E24" s="2"/>
      <c r="F24" s="2"/>
      <c r="G24" s="2"/>
      <c r="H24" s="41"/>
      <c r="I24" s="37"/>
      <c r="J24" s="70"/>
      <c r="K24" s="23"/>
      <c r="L24" s="23"/>
      <c r="M24" s="23"/>
    </row>
    <row r="25" spans="1:13" ht="15" customHeight="1">
      <c r="A25" s="19" t="s">
        <v>108</v>
      </c>
      <c r="B25" s="2"/>
      <c r="C25" s="2"/>
      <c r="D25" s="2"/>
      <c r="E25" s="2"/>
      <c r="F25" s="2"/>
      <c r="G25" s="2"/>
      <c r="H25" s="37"/>
      <c r="I25" s="37"/>
      <c r="J25" s="42" t="s">
        <v>47</v>
      </c>
      <c r="K25" s="23"/>
      <c r="L25" s="23"/>
      <c r="M25" s="23"/>
    </row>
    <row r="26" spans="1:13" ht="13.5" customHeight="1">
      <c r="A26" s="19" t="s">
        <v>129</v>
      </c>
      <c r="B26" s="2"/>
      <c r="C26" s="2"/>
      <c r="D26" s="2"/>
      <c r="E26" s="2"/>
      <c r="F26" s="2"/>
      <c r="G26" s="2"/>
      <c r="H26" s="37"/>
      <c r="I26" s="37"/>
      <c r="J26" s="42" t="s">
        <v>46</v>
      </c>
      <c r="K26" s="60"/>
      <c r="L26" s="60"/>
      <c r="M26" s="60"/>
    </row>
    <row r="27" spans="1:13" ht="15" customHeight="1">
      <c r="A27" s="19" t="s">
        <v>131</v>
      </c>
      <c r="B27" s="2">
        <v>1</v>
      </c>
      <c r="C27" s="2"/>
      <c r="D27" s="2"/>
      <c r="E27" s="2"/>
      <c r="F27" s="2"/>
      <c r="G27" s="2"/>
      <c r="H27" s="41"/>
      <c r="I27" s="41"/>
      <c r="J27" s="69"/>
      <c r="K27" s="70"/>
      <c r="L27" s="70"/>
      <c r="M27" s="70"/>
    </row>
    <row r="28" spans="1:13" ht="15.75" customHeight="1">
      <c r="A28" s="19" t="s">
        <v>120</v>
      </c>
      <c r="B28" s="2">
        <v>2</v>
      </c>
      <c r="C28" s="2"/>
      <c r="D28" s="2"/>
      <c r="E28" s="2"/>
      <c r="F28" s="2"/>
      <c r="G28" s="2"/>
      <c r="H28" s="41"/>
      <c r="I28" s="41"/>
      <c r="J28" s="23"/>
      <c r="K28" s="23"/>
      <c r="L28" s="23"/>
      <c r="M28" s="23"/>
    </row>
    <row r="29" spans="1:13" ht="14.25" customHeight="1">
      <c r="A29" s="19" t="s">
        <v>100</v>
      </c>
      <c r="B29" s="2">
        <v>1</v>
      </c>
      <c r="C29" s="2"/>
      <c r="D29" s="2"/>
      <c r="E29" s="2"/>
      <c r="F29" s="2"/>
      <c r="G29" s="2"/>
      <c r="H29" s="41"/>
      <c r="I29" s="41"/>
      <c r="J29" s="38" t="s">
        <v>13</v>
      </c>
      <c r="K29" s="23"/>
      <c r="L29" s="23"/>
      <c r="M29" s="23"/>
    </row>
    <row r="30" spans="1:13" ht="14.25" hidden="1" customHeight="1">
      <c r="A30" s="19" t="s">
        <v>7</v>
      </c>
      <c r="B30" s="2"/>
      <c r="C30" s="2"/>
      <c r="D30" s="2"/>
      <c r="E30" s="2"/>
      <c r="F30" s="2"/>
      <c r="G30" s="2"/>
      <c r="H30" s="41"/>
      <c r="I30" s="41"/>
      <c r="K30" s="23"/>
      <c r="L30" s="23"/>
      <c r="M30" s="23"/>
    </row>
    <row r="31" spans="1:13" ht="15" customHeight="1">
      <c r="A31" s="19" t="s">
        <v>90</v>
      </c>
      <c r="B31" s="2">
        <v>1</v>
      </c>
      <c r="C31" s="2"/>
      <c r="D31" s="2"/>
      <c r="E31" s="2"/>
      <c r="F31" s="2"/>
      <c r="G31" s="2"/>
      <c r="H31" s="41"/>
      <c r="I31" s="41"/>
      <c r="J31" s="40" t="s">
        <v>146</v>
      </c>
      <c r="K31" s="23"/>
      <c r="L31" s="23"/>
      <c r="M31" s="23"/>
    </row>
    <row r="32" spans="1:13" ht="15" customHeight="1">
      <c r="A32" s="19" t="s">
        <v>6</v>
      </c>
      <c r="B32" s="2">
        <v>1</v>
      </c>
      <c r="C32" s="2"/>
      <c r="D32" s="2"/>
      <c r="E32" s="2"/>
      <c r="F32" s="2"/>
      <c r="G32" s="2"/>
      <c r="H32" s="41"/>
      <c r="I32" s="41"/>
      <c r="J32" s="38" t="s">
        <v>67</v>
      </c>
      <c r="K32" s="60"/>
      <c r="L32" s="60"/>
      <c r="M32" s="60"/>
    </row>
    <row r="33" spans="1:13" ht="12.75" customHeight="1">
      <c r="A33" s="19" t="s">
        <v>106</v>
      </c>
      <c r="B33" s="2">
        <v>2</v>
      </c>
      <c r="C33" s="2"/>
      <c r="D33" s="2"/>
      <c r="E33" s="2"/>
      <c r="F33" s="2"/>
      <c r="G33" s="2"/>
      <c r="H33" s="41"/>
      <c r="I33" s="41"/>
      <c r="J33" s="38"/>
      <c r="K33" s="60"/>
      <c r="L33" s="60"/>
      <c r="M33" s="60"/>
    </row>
    <row r="34" spans="1:13" ht="12.75" customHeight="1">
      <c r="A34" s="24" t="s">
        <v>107</v>
      </c>
      <c r="B34" s="10">
        <f>SUM(B35:B56)</f>
        <v>14</v>
      </c>
      <c r="C34" s="10">
        <f>SUM(C35:C56)</f>
        <v>0</v>
      </c>
      <c r="D34" s="10">
        <v>15</v>
      </c>
      <c r="E34" s="10">
        <f>36:36+37:37+38:38+39:39+40:40+41:41+43:43+44:44+45:45+49:49+50:50+51:51+53:53+54:54+55:55+56:56</f>
        <v>5</v>
      </c>
      <c r="F34" s="10"/>
      <c r="G34" s="10"/>
      <c r="H34" s="17">
        <f>SUM(H35:H56)</f>
        <v>44</v>
      </c>
      <c r="I34" s="43">
        <f>SUM(I35:I56)</f>
        <v>138</v>
      </c>
      <c r="J34" s="18" t="s">
        <v>75</v>
      </c>
      <c r="K34" s="4"/>
      <c r="L34" s="4"/>
      <c r="M34" s="4"/>
    </row>
    <row r="35" spans="1:13" ht="15.75" customHeight="1">
      <c r="A35" s="25" t="s">
        <v>92</v>
      </c>
      <c r="B35" s="2">
        <v>3</v>
      </c>
      <c r="C35" s="2"/>
      <c r="D35" s="2"/>
      <c r="E35" s="2"/>
      <c r="F35" s="2"/>
      <c r="G35" s="2"/>
      <c r="H35" s="37">
        <v>28</v>
      </c>
      <c r="I35" s="37">
        <v>102</v>
      </c>
      <c r="J35" s="45" t="s">
        <v>23</v>
      </c>
      <c r="K35" s="4"/>
      <c r="L35" s="4"/>
      <c r="M35" s="4"/>
    </row>
    <row r="36" spans="1:13" ht="30.75" customHeight="1">
      <c r="A36" s="25" t="s">
        <v>117</v>
      </c>
      <c r="B36" s="2">
        <v>2</v>
      </c>
      <c r="C36" s="2"/>
      <c r="D36" s="2"/>
      <c r="E36" s="2">
        <v>1</v>
      </c>
      <c r="F36" s="2"/>
      <c r="G36" s="2"/>
      <c r="H36" s="37"/>
      <c r="I36" s="37"/>
      <c r="J36" s="45" t="s">
        <v>20</v>
      </c>
      <c r="K36" s="4"/>
      <c r="L36" s="4"/>
      <c r="M36" s="4"/>
    </row>
    <row r="37" spans="1:13" ht="48" customHeight="1">
      <c r="A37" s="25" t="s">
        <v>10</v>
      </c>
      <c r="B37" s="2">
        <v>1</v>
      </c>
      <c r="C37" s="2"/>
      <c r="D37" s="2"/>
      <c r="E37" s="2"/>
      <c r="F37" s="2"/>
      <c r="G37" s="2"/>
      <c r="H37" s="37">
        <v>16</v>
      </c>
      <c r="I37" s="37">
        <v>36</v>
      </c>
      <c r="J37" s="65" t="s">
        <v>147</v>
      </c>
      <c r="K37" s="4"/>
      <c r="L37" s="4"/>
      <c r="M37" s="4"/>
    </row>
    <row r="38" spans="1:13" ht="18" customHeight="1">
      <c r="A38" s="25" t="s">
        <v>3</v>
      </c>
      <c r="B38" s="2">
        <v>1</v>
      </c>
      <c r="C38" s="2"/>
      <c r="D38" s="2"/>
      <c r="E38" s="2">
        <v>2</v>
      </c>
      <c r="F38" s="2"/>
      <c r="G38" s="2"/>
      <c r="H38" s="37"/>
      <c r="I38" s="37"/>
      <c r="J38" s="45" t="s">
        <v>22</v>
      </c>
      <c r="K38" s="4"/>
      <c r="L38" s="4"/>
      <c r="M38" s="4"/>
    </row>
    <row r="39" spans="1:13" ht="31.5" customHeight="1">
      <c r="A39" s="25" t="s">
        <v>4</v>
      </c>
      <c r="B39" s="2"/>
      <c r="C39" s="2"/>
      <c r="D39" s="2"/>
      <c r="E39" s="2"/>
      <c r="F39" s="2"/>
      <c r="G39" s="2"/>
      <c r="H39" s="41"/>
      <c r="I39" s="37"/>
      <c r="J39" s="45" t="s">
        <v>21</v>
      </c>
      <c r="K39" s="4"/>
      <c r="L39" s="4"/>
      <c r="M39" s="4"/>
    </row>
    <row r="40" spans="1:13" ht="17.25" customHeight="1">
      <c r="A40" s="25" t="s">
        <v>118</v>
      </c>
      <c r="B40" s="21">
        <v>1</v>
      </c>
      <c r="C40" s="3"/>
      <c r="D40" s="21"/>
      <c r="E40" s="3"/>
      <c r="F40" s="3"/>
      <c r="G40" s="2"/>
      <c r="H40" s="37"/>
      <c r="I40" s="37"/>
      <c r="J40" s="45" t="s">
        <v>24</v>
      </c>
      <c r="K40" s="4"/>
      <c r="L40" s="4"/>
      <c r="M40" s="4"/>
    </row>
    <row r="41" spans="1:13" ht="15" customHeight="1">
      <c r="A41" s="26" t="s">
        <v>108</v>
      </c>
      <c r="B41" s="2"/>
      <c r="C41" s="2"/>
      <c r="D41" s="2"/>
      <c r="E41" s="21"/>
      <c r="F41" s="21"/>
      <c r="G41" s="2"/>
      <c r="H41" s="44"/>
      <c r="I41" s="37"/>
      <c r="J41" s="40" t="s">
        <v>25</v>
      </c>
      <c r="K41" s="4"/>
      <c r="L41" s="4"/>
      <c r="M41" s="4"/>
    </row>
    <row r="42" spans="1:13" ht="16.5" customHeight="1">
      <c r="A42" s="26"/>
      <c r="B42" s="2"/>
      <c r="C42" s="2"/>
      <c r="D42" s="2"/>
      <c r="E42" s="21"/>
      <c r="F42" s="21"/>
      <c r="G42" s="2"/>
      <c r="H42" s="44"/>
      <c r="I42" s="37"/>
      <c r="J42" s="40" t="s">
        <v>26</v>
      </c>
      <c r="K42" s="4"/>
      <c r="L42" s="4"/>
      <c r="M42" s="4"/>
    </row>
    <row r="43" spans="1:13" ht="17.25" customHeight="1">
      <c r="A43" s="26" t="s">
        <v>9</v>
      </c>
      <c r="B43" s="2"/>
      <c r="C43" s="2"/>
      <c r="D43" s="2"/>
      <c r="E43" s="21"/>
      <c r="F43" s="21"/>
      <c r="G43" s="2"/>
      <c r="H43" s="41"/>
      <c r="I43" s="37"/>
      <c r="J43" s="45" t="s">
        <v>27</v>
      </c>
      <c r="K43" s="4"/>
      <c r="L43" s="4"/>
      <c r="M43" s="4"/>
    </row>
    <row r="44" spans="1:13" ht="42.75" customHeight="1">
      <c r="A44" s="25" t="s">
        <v>102</v>
      </c>
      <c r="B44" s="2">
        <v>2</v>
      </c>
      <c r="C44" s="2"/>
      <c r="D44" s="2"/>
      <c r="E44" s="21">
        <v>2</v>
      </c>
      <c r="F44" s="21"/>
      <c r="G44" s="2"/>
      <c r="H44" s="41"/>
      <c r="I44" s="37"/>
      <c r="J44" s="45" t="s">
        <v>74</v>
      </c>
      <c r="K44" s="4"/>
      <c r="L44" s="4"/>
      <c r="M44" s="4"/>
    </row>
    <row r="45" spans="1:13" ht="15.75" customHeight="1">
      <c r="A45" s="25" t="s">
        <v>100</v>
      </c>
      <c r="B45" s="2"/>
      <c r="C45" s="2"/>
      <c r="D45" s="2"/>
      <c r="E45" s="21"/>
      <c r="F45" s="21"/>
      <c r="G45" s="2"/>
      <c r="H45" s="37"/>
      <c r="I45" s="37"/>
      <c r="J45" s="68" t="s">
        <v>72</v>
      </c>
      <c r="K45" s="4"/>
      <c r="L45" s="4"/>
      <c r="M45" s="4"/>
    </row>
    <row r="46" spans="1:13" ht="57.75" customHeight="1">
      <c r="A46" s="25"/>
      <c r="B46" s="2"/>
      <c r="C46" s="2"/>
      <c r="D46" s="2"/>
      <c r="E46" s="21"/>
      <c r="F46" s="21"/>
      <c r="G46" s="2"/>
      <c r="H46" s="37"/>
      <c r="I46" s="37"/>
      <c r="J46" s="45" t="s">
        <v>71</v>
      </c>
      <c r="K46" s="4"/>
      <c r="L46" s="4"/>
      <c r="M46" s="4"/>
    </row>
    <row r="47" spans="1:13" ht="15.75" customHeight="1">
      <c r="A47" s="25"/>
      <c r="B47" s="2"/>
      <c r="C47" s="2"/>
      <c r="D47" s="2"/>
      <c r="E47" s="21"/>
      <c r="F47" s="21"/>
      <c r="G47" s="2"/>
      <c r="H47" s="37"/>
      <c r="I47" s="37"/>
      <c r="J47" s="45" t="s">
        <v>28</v>
      </c>
      <c r="K47" s="4"/>
      <c r="L47" s="4"/>
      <c r="M47" s="4"/>
    </row>
    <row r="48" spans="1:13" ht="28.5" customHeight="1">
      <c r="A48" s="25"/>
      <c r="B48" s="2"/>
      <c r="C48" s="2"/>
      <c r="D48" s="2"/>
      <c r="E48" s="21"/>
      <c r="F48" s="21"/>
      <c r="G48" s="2"/>
      <c r="H48" s="37"/>
      <c r="I48" s="37"/>
      <c r="J48" s="45" t="s">
        <v>29</v>
      </c>
      <c r="K48" s="4"/>
      <c r="L48" s="4"/>
      <c r="M48" s="4"/>
    </row>
    <row r="49" spans="1:13" ht="16.5" customHeight="1">
      <c r="A49" s="25" t="s">
        <v>81</v>
      </c>
      <c r="B49" s="2"/>
      <c r="C49" s="2"/>
      <c r="D49" s="2"/>
      <c r="E49" s="21"/>
      <c r="F49" s="21"/>
      <c r="G49" s="2"/>
      <c r="H49" s="37"/>
      <c r="I49" s="37"/>
      <c r="J49" s="40" t="s">
        <v>145</v>
      </c>
      <c r="K49" s="4"/>
      <c r="L49" s="4"/>
      <c r="M49" s="4"/>
    </row>
    <row r="50" spans="1:13" ht="15.75" customHeight="1">
      <c r="A50" s="25" t="s">
        <v>87</v>
      </c>
      <c r="B50" s="2">
        <v>1</v>
      </c>
      <c r="C50" s="2"/>
      <c r="D50" s="2"/>
      <c r="E50" s="21"/>
      <c r="F50" s="21"/>
      <c r="G50" s="2"/>
      <c r="H50" s="37"/>
      <c r="I50" s="44"/>
      <c r="J50" s="38" t="s">
        <v>51</v>
      </c>
      <c r="K50" s="4"/>
      <c r="L50" s="4"/>
      <c r="M50" s="4"/>
    </row>
    <row r="51" spans="1:13" ht="27.75" customHeight="1">
      <c r="A51" s="19" t="s">
        <v>80</v>
      </c>
      <c r="B51" s="2"/>
      <c r="C51" s="2"/>
      <c r="D51" s="2"/>
      <c r="E51" s="46"/>
      <c r="F51" s="2"/>
      <c r="G51" s="2"/>
      <c r="H51" s="41"/>
      <c r="I51" s="37"/>
      <c r="J51" s="45" t="s">
        <v>53</v>
      </c>
      <c r="K51" s="4"/>
      <c r="L51" s="4"/>
      <c r="M51" s="4"/>
    </row>
    <row r="52" spans="1:13" ht="43.5" customHeight="1">
      <c r="A52" s="19" t="s">
        <v>103</v>
      </c>
      <c r="B52" s="2"/>
      <c r="C52" s="2"/>
      <c r="D52" s="2"/>
      <c r="E52" s="46"/>
      <c r="F52" s="2"/>
      <c r="G52" s="2"/>
      <c r="H52" s="41"/>
      <c r="I52" s="37"/>
      <c r="J52" s="45" t="s">
        <v>52</v>
      </c>
      <c r="K52" s="4"/>
      <c r="L52" s="4"/>
      <c r="M52" s="4"/>
    </row>
    <row r="53" spans="1:13" ht="15.75" customHeight="1">
      <c r="A53" s="19" t="s">
        <v>90</v>
      </c>
      <c r="B53" s="2">
        <v>1</v>
      </c>
      <c r="C53" s="2"/>
      <c r="D53" s="2"/>
      <c r="E53" s="2"/>
      <c r="F53" s="2"/>
      <c r="G53" s="2"/>
      <c r="H53" s="41"/>
      <c r="I53" s="47"/>
      <c r="J53" s="45" t="s">
        <v>54</v>
      </c>
      <c r="K53" s="4"/>
      <c r="L53" s="4"/>
      <c r="M53" s="4"/>
    </row>
    <row r="54" spans="1:13" ht="28.5" customHeight="1">
      <c r="A54" s="19" t="s">
        <v>134</v>
      </c>
      <c r="B54" s="2"/>
      <c r="C54" s="2"/>
      <c r="D54" s="2"/>
      <c r="E54" s="2"/>
      <c r="F54" s="2"/>
      <c r="G54" s="2"/>
      <c r="H54" s="41"/>
      <c r="I54" s="47"/>
      <c r="J54" s="38" t="s">
        <v>55</v>
      </c>
      <c r="K54" s="4"/>
      <c r="L54" s="4"/>
      <c r="M54" s="4"/>
    </row>
    <row r="55" spans="1:13" ht="12.75" customHeight="1">
      <c r="A55" s="19" t="s">
        <v>101</v>
      </c>
      <c r="B55" s="2">
        <v>1</v>
      </c>
      <c r="C55" s="2"/>
      <c r="D55" s="4"/>
      <c r="E55" s="2"/>
      <c r="F55" s="2"/>
      <c r="G55" s="2"/>
      <c r="H55" s="41"/>
      <c r="I55" s="41"/>
      <c r="J55" s="38" t="s">
        <v>56</v>
      </c>
      <c r="K55" s="4"/>
      <c r="L55" s="4"/>
      <c r="M55" s="4"/>
    </row>
    <row r="56" spans="1:13" ht="14.25" customHeight="1">
      <c r="A56" s="19" t="s">
        <v>113</v>
      </c>
      <c r="B56" s="2">
        <v>1</v>
      </c>
      <c r="C56" s="2"/>
      <c r="D56" s="2"/>
      <c r="E56" s="2"/>
      <c r="F56" s="2"/>
      <c r="G56" s="2"/>
      <c r="H56" s="41"/>
      <c r="I56" s="41"/>
      <c r="J56" s="38" t="s">
        <v>148</v>
      </c>
      <c r="K56" s="4"/>
      <c r="L56" s="4"/>
      <c r="M56" s="4"/>
    </row>
    <row r="57" spans="1:13" ht="12.75" customHeight="1">
      <c r="A57" s="24" t="s">
        <v>83</v>
      </c>
      <c r="B57" s="10">
        <f>SUM(B58:B75)</f>
        <v>11</v>
      </c>
      <c r="C57" s="10">
        <f>SUM(C58:C75)</f>
        <v>0</v>
      </c>
      <c r="D57" s="10">
        <v>11</v>
      </c>
      <c r="E57" s="10">
        <v>0</v>
      </c>
      <c r="F57" s="10"/>
      <c r="G57" s="10"/>
      <c r="H57" s="17">
        <f>SUM(H58:H75)</f>
        <v>36</v>
      </c>
      <c r="I57" s="17">
        <f>SUM(I58:I75)</f>
        <v>144</v>
      </c>
      <c r="J57" s="18"/>
      <c r="K57" s="4"/>
      <c r="L57" s="4"/>
      <c r="M57" s="4"/>
    </row>
    <row r="58" spans="1:13" ht="15" customHeight="1">
      <c r="A58" s="19" t="s">
        <v>78</v>
      </c>
      <c r="B58" s="2">
        <v>2</v>
      </c>
      <c r="C58" s="2"/>
      <c r="D58" s="2"/>
      <c r="E58" s="2"/>
      <c r="F58" s="2"/>
      <c r="G58" s="2"/>
      <c r="H58" s="37"/>
      <c r="I58" s="37"/>
      <c r="J58" s="36" t="s">
        <v>152</v>
      </c>
      <c r="K58" s="4"/>
      <c r="L58" s="4"/>
      <c r="M58" s="4"/>
    </row>
    <row r="59" spans="1:13" ht="29.25" customHeight="1">
      <c r="A59" s="19" t="s">
        <v>79</v>
      </c>
      <c r="B59" s="2">
        <v>1</v>
      </c>
      <c r="C59" s="2"/>
      <c r="D59" s="2"/>
      <c r="E59" s="2">
        <v>1</v>
      </c>
      <c r="F59" s="2"/>
      <c r="G59" s="2"/>
      <c r="H59" s="37">
        <v>16</v>
      </c>
      <c r="I59" s="37">
        <v>48</v>
      </c>
      <c r="J59" s="63" t="s">
        <v>149</v>
      </c>
      <c r="K59" s="4"/>
      <c r="L59" s="4"/>
      <c r="M59" s="4"/>
    </row>
    <row r="60" spans="1:13" ht="15" customHeight="1">
      <c r="A60" s="19" t="s">
        <v>118</v>
      </c>
      <c r="B60" s="2"/>
      <c r="C60" s="2"/>
      <c r="D60" s="2"/>
      <c r="E60" s="2"/>
      <c r="F60" s="2"/>
      <c r="G60" s="2"/>
      <c r="H60" s="37"/>
      <c r="I60" s="37"/>
      <c r="J60" s="62" t="s">
        <v>151</v>
      </c>
      <c r="K60" s="4"/>
      <c r="L60" s="4"/>
      <c r="M60" s="4"/>
    </row>
    <row r="61" spans="1:13" ht="13.5" customHeight="1">
      <c r="A61" s="19" t="s">
        <v>88</v>
      </c>
      <c r="B61" s="2">
        <v>2</v>
      </c>
      <c r="C61" s="2"/>
      <c r="D61" s="2"/>
      <c r="E61" s="27"/>
      <c r="F61" s="2"/>
      <c r="G61" s="2"/>
      <c r="H61" s="37">
        <v>20</v>
      </c>
      <c r="I61" s="37">
        <v>96</v>
      </c>
      <c r="J61" s="45" t="s">
        <v>150</v>
      </c>
      <c r="K61" s="4"/>
      <c r="L61" s="4"/>
      <c r="M61" s="4"/>
    </row>
    <row r="62" spans="1:13" ht="14.25" customHeight="1">
      <c r="A62" s="19" t="s">
        <v>101</v>
      </c>
      <c r="B62" s="2">
        <v>1</v>
      </c>
      <c r="C62" s="2"/>
      <c r="D62" s="28"/>
      <c r="E62" s="2"/>
      <c r="F62" s="2"/>
      <c r="G62" s="2"/>
      <c r="H62" s="41"/>
      <c r="I62" s="37"/>
      <c r="J62" s="40" t="s">
        <v>153</v>
      </c>
      <c r="K62" s="4"/>
      <c r="L62" s="4"/>
      <c r="M62" s="4"/>
    </row>
    <row r="63" spans="1:13" ht="14.25" customHeight="1">
      <c r="A63" s="19" t="s">
        <v>90</v>
      </c>
      <c r="B63" s="2">
        <v>1</v>
      </c>
      <c r="C63" s="2"/>
      <c r="D63" s="4"/>
      <c r="E63" s="49"/>
      <c r="F63" s="2"/>
      <c r="G63" s="2"/>
      <c r="H63" s="41"/>
      <c r="I63" s="37"/>
      <c r="J63" s="62" t="s">
        <v>30</v>
      </c>
      <c r="K63" s="4"/>
      <c r="L63" s="4"/>
      <c r="M63" s="4"/>
    </row>
    <row r="64" spans="1:13" ht="31.5" customHeight="1">
      <c r="A64" s="19" t="s">
        <v>9</v>
      </c>
      <c r="B64" s="2"/>
      <c r="C64" s="2"/>
      <c r="D64" s="4"/>
      <c r="E64" s="49"/>
      <c r="F64" s="2"/>
      <c r="G64" s="2"/>
      <c r="H64" s="41"/>
      <c r="I64" s="37"/>
      <c r="J64" s="63" t="s">
        <v>154</v>
      </c>
      <c r="K64" s="4"/>
      <c r="L64" s="4"/>
      <c r="M64" s="4"/>
    </row>
    <row r="65" spans="1:13" ht="28.5" customHeight="1">
      <c r="A65" s="19" t="s">
        <v>124</v>
      </c>
      <c r="B65" s="2">
        <v>1</v>
      </c>
      <c r="C65" s="2"/>
      <c r="D65" s="2"/>
      <c r="E65" s="46">
        <v>2</v>
      </c>
      <c r="F65" s="2"/>
      <c r="G65" s="2"/>
      <c r="H65" s="37"/>
      <c r="I65" s="37"/>
      <c r="J65" s="59" t="s">
        <v>155</v>
      </c>
      <c r="K65" s="4"/>
      <c r="L65" s="4"/>
      <c r="M65" s="4"/>
    </row>
    <row r="66" spans="1:13" ht="18.75" customHeight="1">
      <c r="A66" s="19"/>
      <c r="B66" s="2"/>
      <c r="C66" s="2"/>
      <c r="D66" s="2"/>
      <c r="E66" s="46"/>
      <c r="F66" s="2"/>
      <c r="G66" s="2"/>
      <c r="H66" s="37"/>
      <c r="I66" s="37"/>
      <c r="J66" s="59" t="s">
        <v>157</v>
      </c>
      <c r="K66" s="4"/>
      <c r="L66" s="4"/>
      <c r="M66" s="4"/>
    </row>
    <row r="67" spans="1:13" ht="21.75" customHeight="1">
      <c r="A67" s="19"/>
      <c r="B67" s="2"/>
      <c r="C67" s="2"/>
      <c r="D67" s="2"/>
      <c r="E67" s="46"/>
      <c r="F67" s="2"/>
      <c r="G67" s="2"/>
      <c r="H67" s="37"/>
      <c r="I67" s="37"/>
      <c r="J67" s="59" t="s">
        <v>156</v>
      </c>
      <c r="K67" s="4"/>
      <c r="L67" s="4"/>
      <c r="M67" s="4"/>
    </row>
    <row r="68" spans="1:13" ht="15" customHeight="1">
      <c r="A68" s="19" t="s">
        <v>80</v>
      </c>
      <c r="B68" s="2">
        <v>2</v>
      </c>
      <c r="C68" s="2"/>
      <c r="D68" s="2"/>
      <c r="E68" s="2"/>
      <c r="F68" s="2"/>
      <c r="G68" s="2"/>
      <c r="H68" s="41"/>
      <c r="I68" s="41"/>
      <c r="J68" s="38" t="s">
        <v>158</v>
      </c>
      <c r="K68" s="4"/>
      <c r="L68" s="4"/>
      <c r="M68" s="4"/>
    </row>
    <row r="69" spans="1:13" ht="15" customHeight="1">
      <c r="A69" s="19" t="s">
        <v>136</v>
      </c>
      <c r="B69" s="2"/>
      <c r="C69" s="2"/>
      <c r="D69" s="2"/>
      <c r="E69" s="2"/>
      <c r="F69" s="41"/>
      <c r="G69" s="2"/>
      <c r="H69" s="4"/>
      <c r="I69" s="37"/>
      <c r="J69" s="38" t="s">
        <v>45</v>
      </c>
      <c r="K69" s="4"/>
      <c r="L69" s="4"/>
      <c r="M69" s="4"/>
    </row>
    <row r="70" spans="1:13" ht="44.25" customHeight="1">
      <c r="A70" s="19" t="s">
        <v>1</v>
      </c>
      <c r="B70" s="2"/>
      <c r="C70" s="2"/>
      <c r="D70" s="2"/>
      <c r="E70" s="2"/>
      <c r="F70" s="41"/>
      <c r="G70" s="2"/>
      <c r="H70" s="4"/>
      <c r="I70" s="37"/>
      <c r="J70" s="45" t="s">
        <v>61</v>
      </c>
      <c r="K70" s="4"/>
      <c r="L70" s="4"/>
      <c r="M70" s="4"/>
    </row>
    <row r="71" spans="1:13" ht="30" customHeight="1">
      <c r="A71" s="19" t="s">
        <v>3</v>
      </c>
      <c r="B71" s="2">
        <v>1</v>
      </c>
      <c r="C71" s="2"/>
      <c r="D71" s="2"/>
      <c r="E71" s="2">
        <v>2</v>
      </c>
      <c r="F71" s="41"/>
      <c r="G71" s="2"/>
      <c r="H71" s="4"/>
      <c r="I71" s="37"/>
      <c r="J71" s="45" t="s">
        <v>62</v>
      </c>
      <c r="K71" s="4"/>
      <c r="L71" s="4"/>
      <c r="M71" s="4"/>
    </row>
    <row r="72" spans="1:13" ht="42.75" customHeight="1">
      <c r="A72" s="19" t="s">
        <v>100</v>
      </c>
      <c r="B72" s="2"/>
      <c r="C72" s="2"/>
      <c r="D72" s="2"/>
      <c r="E72" s="2"/>
      <c r="F72" s="2"/>
      <c r="G72" s="2"/>
      <c r="H72" s="41"/>
      <c r="I72" s="37"/>
      <c r="J72" s="66" t="s">
        <v>15</v>
      </c>
      <c r="K72" s="4"/>
      <c r="L72" s="4"/>
      <c r="M72" s="4"/>
    </row>
    <row r="73" spans="1:13" ht="42.75" customHeight="1">
      <c r="A73" s="19" t="s">
        <v>99</v>
      </c>
      <c r="B73" s="2"/>
      <c r="C73" s="2"/>
      <c r="D73" s="2"/>
      <c r="E73" s="2"/>
      <c r="F73" s="2"/>
      <c r="G73" s="2"/>
      <c r="H73" s="41"/>
      <c r="I73" s="37"/>
      <c r="J73" s="56" t="s">
        <v>14</v>
      </c>
      <c r="K73" s="4"/>
      <c r="L73" s="4"/>
      <c r="M73" s="4"/>
    </row>
    <row r="74" spans="1:13" ht="15" customHeight="1">
      <c r="A74" s="19" t="s">
        <v>103</v>
      </c>
      <c r="B74" s="2"/>
      <c r="C74" s="2"/>
      <c r="D74" s="2"/>
      <c r="E74" s="2"/>
      <c r="F74" s="2"/>
      <c r="G74" s="2"/>
      <c r="H74" s="41"/>
      <c r="I74" s="37"/>
      <c r="J74" s="50" t="s">
        <v>64</v>
      </c>
      <c r="K74" s="4"/>
      <c r="L74" s="4"/>
      <c r="M74" s="4"/>
    </row>
    <row r="75" spans="1:13" ht="14.25" customHeight="1">
      <c r="A75" s="19" t="s">
        <v>113</v>
      </c>
      <c r="B75" s="27"/>
      <c r="C75" s="2"/>
      <c r="D75" s="2"/>
      <c r="E75" s="20"/>
      <c r="F75" s="2"/>
      <c r="G75" s="2"/>
      <c r="H75" s="41"/>
      <c r="I75" s="41"/>
      <c r="J75" s="50" t="s">
        <v>70</v>
      </c>
      <c r="K75" s="4"/>
      <c r="L75" s="4"/>
      <c r="M75" s="4"/>
    </row>
    <row r="76" spans="1:13" ht="13.5" customHeight="1">
      <c r="A76" s="24" t="s">
        <v>86</v>
      </c>
      <c r="B76" s="10">
        <f>SUM(B77:B93)</f>
        <v>14</v>
      </c>
      <c r="C76" s="10">
        <f>SUM(C77:C93)</f>
        <v>0</v>
      </c>
      <c r="D76" s="10">
        <v>9</v>
      </c>
      <c r="E76" s="55">
        <f>77:77+78:78+79:79+80:80+81:81+82:82+83:83+84:84+85:85+86:86+87:87+88:88+89:89+90:90+91:91+92:92+93:93</f>
        <v>8</v>
      </c>
      <c r="F76" s="10"/>
      <c r="G76" s="10"/>
      <c r="H76" s="17">
        <f>SUM(H77:H93)</f>
        <v>36</v>
      </c>
      <c r="I76" s="17">
        <f>SUM(I77:I93)</f>
        <v>162</v>
      </c>
      <c r="J76" s="61"/>
      <c r="K76" s="4"/>
      <c r="L76" s="4"/>
      <c r="M76" s="4"/>
    </row>
    <row r="77" spans="1:13" ht="17.25" customHeight="1">
      <c r="A77" s="19" t="s">
        <v>78</v>
      </c>
      <c r="B77" s="2">
        <v>4</v>
      </c>
      <c r="C77" s="2"/>
      <c r="D77" s="2"/>
      <c r="E77" s="2"/>
      <c r="F77" s="2"/>
      <c r="G77" s="2"/>
      <c r="H77" s="37">
        <v>18</v>
      </c>
      <c r="I77" s="37">
        <v>42</v>
      </c>
      <c r="J77" s="36" t="s">
        <v>35</v>
      </c>
      <c r="K77" s="4"/>
      <c r="L77" s="4"/>
      <c r="M77" s="4"/>
    </row>
    <row r="78" spans="1:13" ht="29.25" customHeight="1">
      <c r="A78" s="19" t="s">
        <v>3</v>
      </c>
      <c r="B78" s="2">
        <v>1</v>
      </c>
      <c r="C78" s="2"/>
      <c r="D78" s="2"/>
      <c r="E78" s="2">
        <v>2</v>
      </c>
      <c r="F78" s="2"/>
      <c r="G78" s="2"/>
      <c r="H78" s="37">
        <v>18</v>
      </c>
      <c r="I78" s="37">
        <v>120</v>
      </c>
      <c r="J78" s="63" t="s">
        <v>66</v>
      </c>
      <c r="K78" s="4"/>
      <c r="L78" s="4"/>
      <c r="M78" s="4"/>
    </row>
    <row r="79" spans="1:13" ht="16.5" customHeight="1">
      <c r="A79" s="19" t="s">
        <v>1</v>
      </c>
      <c r="B79" s="2"/>
      <c r="C79" s="2"/>
      <c r="D79" s="2"/>
      <c r="E79" s="2"/>
      <c r="F79" s="2"/>
      <c r="G79" s="2"/>
      <c r="H79" s="37"/>
      <c r="I79" s="37"/>
      <c r="J79" s="62" t="s">
        <v>31</v>
      </c>
      <c r="K79" s="4"/>
      <c r="L79" s="4"/>
      <c r="M79" s="4"/>
    </row>
    <row r="80" spans="1:13" ht="15" customHeight="1">
      <c r="A80" s="19" t="s">
        <v>88</v>
      </c>
      <c r="B80" s="2">
        <v>1</v>
      </c>
      <c r="C80" s="2"/>
      <c r="D80" s="2"/>
      <c r="E80" s="2"/>
      <c r="F80" s="2"/>
      <c r="G80" s="2"/>
      <c r="H80" s="37"/>
      <c r="I80" s="37"/>
      <c r="J80" s="45" t="s">
        <v>65</v>
      </c>
      <c r="K80" s="4"/>
      <c r="L80" s="4"/>
      <c r="M80" s="4"/>
    </row>
    <row r="81" spans="1:13" ht="14.25" customHeight="1">
      <c r="A81" s="19" t="s">
        <v>9</v>
      </c>
      <c r="B81" s="2">
        <v>1</v>
      </c>
      <c r="C81" s="2"/>
      <c r="D81" s="2"/>
      <c r="E81" s="2"/>
      <c r="F81" s="2"/>
      <c r="G81" s="2"/>
      <c r="H81" s="37"/>
      <c r="I81" s="37"/>
      <c r="J81" s="40" t="s">
        <v>32</v>
      </c>
      <c r="K81" s="4"/>
      <c r="L81" s="4"/>
      <c r="M81" s="4"/>
    </row>
    <row r="82" spans="1:13" ht="16.5" customHeight="1">
      <c r="A82" s="19" t="s">
        <v>135</v>
      </c>
      <c r="B82" s="2">
        <v>1</v>
      </c>
      <c r="C82" s="2"/>
      <c r="D82" s="2"/>
      <c r="E82" s="2"/>
      <c r="F82" s="2"/>
      <c r="G82" s="2"/>
      <c r="H82" s="37"/>
      <c r="I82" s="37"/>
      <c r="J82" s="62" t="s">
        <v>33</v>
      </c>
      <c r="K82" s="4"/>
      <c r="L82" s="4"/>
      <c r="M82" s="4"/>
    </row>
    <row r="83" spans="1:13" ht="18" customHeight="1">
      <c r="A83" s="19" t="s">
        <v>80</v>
      </c>
      <c r="B83" s="2">
        <v>2</v>
      </c>
      <c r="C83" s="2"/>
      <c r="D83" s="2"/>
      <c r="E83" s="2"/>
      <c r="F83" s="2"/>
      <c r="G83" s="2"/>
      <c r="H83" s="37"/>
      <c r="I83" s="37"/>
      <c r="J83" s="63" t="s">
        <v>34</v>
      </c>
      <c r="K83" s="4"/>
      <c r="L83" s="4"/>
      <c r="M83" s="4"/>
    </row>
    <row r="84" spans="1:13" ht="18" customHeight="1">
      <c r="A84" s="19" t="s">
        <v>117</v>
      </c>
      <c r="B84" s="2">
        <v>1</v>
      </c>
      <c r="C84" s="2"/>
      <c r="D84" s="2"/>
      <c r="E84" s="2">
        <v>3</v>
      </c>
      <c r="F84" s="2"/>
      <c r="G84" s="2"/>
      <c r="H84" s="37"/>
      <c r="I84" s="44"/>
      <c r="J84" s="42" t="s">
        <v>57</v>
      </c>
      <c r="K84" s="4"/>
      <c r="L84" s="4"/>
      <c r="M84" s="4"/>
    </row>
    <row r="85" spans="1:13" ht="13.5" customHeight="1">
      <c r="A85" s="19" t="s">
        <v>102</v>
      </c>
      <c r="B85" s="2">
        <v>1</v>
      </c>
      <c r="C85" s="2"/>
      <c r="D85" s="2"/>
      <c r="E85" s="2">
        <v>3</v>
      </c>
      <c r="F85" s="2"/>
      <c r="G85" s="2"/>
      <c r="H85" s="37"/>
      <c r="I85" s="37"/>
      <c r="J85" s="40" t="s">
        <v>159</v>
      </c>
      <c r="K85" s="4"/>
      <c r="L85" s="4"/>
      <c r="M85" s="4"/>
    </row>
    <row r="86" spans="1:13" ht="13.5" customHeight="1">
      <c r="A86" s="19" t="s">
        <v>103</v>
      </c>
      <c r="B86" s="2"/>
      <c r="C86" s="2"/>
      <c r="D86" s="9"/>
      <c r="E86" s="2"/>
      <c r="F86" s="2"/>
      <c r="G86" s="2"/>
      <c r="H86" s="37"/>
      <c r="I86" s="37"/>
      <c r="K86" s="4"/>
      <c r="L86" s="4"/>
      <c r="M86" s="4"/>
    </row>
    <row r="87" spans="1:13" ht="14.25" customHeight="1">
      <c r="A87" s="19" t="s">
        <v>99</v>
      </c>
      <c r="B87" s="2"/>
      <c r="C87" s="2"/>
      <c r="D87" s="9"/>
      <c r="E87" s="2"/>
      <c r="F87" s="2"/>
      <c r="G87" s="2"/>
      <c r="H87" s="37"/>
      <c r="I87" s="37"/>
      <c r="J87" s="40"/>
      <c r="K87" s="4"/>
      <c r="L87" s="4"/>
      <c r="M87" s="4"/>
    </row>
    <row r="88" spans="1:13" ht="15" customHeight="1">
      <c r="A88" s="19" t="s">
        <v>91</v>
      </c>
      <c r="B88" s="2">
        <v>1</v>
      </c>
      <c r="C88" s="2"/>
      <c r="D88" s="9"/>
      <c r="E88" s="2"/>
      <c r="F88" s="2"/>
      <c r="G88" s="2"/>
      <c r="H88" s="37"/>
      <c r="I88" s="37"/>
      <c r="J88" s="42" t="s">
        <v>44</v>
      </c>
      <c r="K88" s="4"/>
      <c r="L88" s="4"/>
      <c r="M88" s="4"/>
    </row>
    <row r="89" spans="1:13" ht="27.75" customHeight="1">
      <c r="A89" s="19" t="s">
        <v>108</v>
      </c>
      <c r="B89" s="2"/>
      <c r="C89" s="2"/>
      <c r="D89" s="2"/>
      <c r="E89" s="2"/>
      <c r="F89" s="2"/>
      <c r="G89" s="2"/>
      <c r="H89" s="37"/>
      <c r="I89" s="37"/>
      <c r="J89" s="42" t="s">
        <v>58</v>
      </c>
      <c r="K89" s="4"/>
      <c r="L89" s="4"/>
      <c r="M89" s="4"/>
    </row>
    <row r="90" spans="1:13" ht="12" customHeight="1">
      <c r="A90" s="19" t="s">
        <v>118</v>
      </c>
      <c r="B90" s="2"/>
      <c r="C90" s="2"/>
      <c r="D90" s="2"/>
      <c r="E90" s="2"/>
      <c r="F90" s="2"/>
      <c r="G90" s="2"/>
      <c r="H90" s="37"/>
      <c r="I90" s="37"/>
      <c r="J90" s="42" t="s">
        <v>59</v>
      </c>
      <c r="K90" s="4"/>
      <c r="L90" s="4"/>
      <c r="M90" s="4"/>
    </row>
    <row r="91" spans="1:13" ht="15" customHeight="1">
      <c r="A91" s="19" t="s">
        <v>100</v>
      </c>
      <c r="B91" s="2"/>
      <c r="C91" s="2"/>
      <c r="D91" s="2"/>
      <c r="E91" s="2"/>
      <c r="F91" s="2"/>
      <c r="G91" s="2"/>
      <c r="H91" s="37"/>
      <c r="I91" s="37"/>
      <c r="J91" s="45" t="s">
        <v>60</v>
      </c>
      <c r="K91" s="4"/>
      <c r="L91" s="4"/>
      <c r="M91" s="4"/>
    </row>
    <row r="92" spans="1:13" ht="13.5" hidden="1" customHeight="1">
      <c r="A92" s="19" t="s">
        <v>90</v>
      </c>
      <c r="B92" s="2"/>
      <c r="C92" s="2"/>
      <c r="D92" s="2"/>
      <c r="E92" s="2"/>
      <c r="F92" s="2"/>
      <c r="G92" s="2"/>
      <c r="H92" s="37"/>
      <c r="I92" s="37"/>
      <c r="J92" s="42"/>
      <c r="K92" s="4"/>
      <c r="L92" s="4"/>
      <c r="M92" s="4"/>
    </row>
    <row r="93" spans="1:13" ht="13.5" customHeight="1">
      <c r="A93" s="19" t="s">
        <v>82</v>
      </c>
      <c r="B93" s="2">
        <v>1</v>
      </c>
      <c r="C93" s="2"/>
      <c r="D93" s="2"/>
      <c r="E93" s="2"/>
      <c r="F93" s="2"/>
      <c r="G93" s="2"/>
      <c r="H93" s="37"/>
      <c r="I93" s="37"/>
      <c r="J93" s="36" t="s">
        <v>69</v>
      </c>
      <c r="K93" s="4"/>
      <c r="L93" s="4"/>
      <c r="M93" s="4"/>
    </row>
    <row r="94" spans="1:13" ht="13.5" customHeight="1">
      <c r="A94" s="24" t="s">
        <v>84</v>
      </c>
      <c r="B94" s="10">
        <f>SUM(B95:B113)</f>
        <v>5</v>
      </c>
      <c r="C94" s="10">
        <f>SUM(C95:C113)</f>
        <v>0</v>
      </c>
      <c r="D94" s="10">
        <v>1</v>
      </c>
      <c r="E94" s="10">
        <f>95:95+96:96+97:97+98:98+99:99+100:100+102:102+103:103+104:104+105:105+106:106+107:107+109:109+110:110+111:111+112:112+113:113</f>
        <v>3</v>
      </c>
      <c r="F94" s="10"/>
      <c r="G94" s="10"/>
      <c r="H94" s="17">
        <f>SUM(H95:H113)</f>
        <v>11</v>
      </c>
      <c r="I94" s="43">
        <f>SUM(I95:I113)</f>
        <v>120</v>
      </c>
      <c r="J94" s="58"/>
      <c r="K94" s="4"/>
      <c r="L94" s="4"/>
      <c r="M94" s="4"/>
    </row>
    <row r="95" spans="1:13" ht="16.5" customHeight="1">
      <c r="A95" s="19" t="s">
        <v>78</v>
      </c>
      <c r="B95" s="2">
        <v>1</v>
      </c>
      <c r="C95" s="2"/>
      <c r="D95" s="2"/>
      <c r="E95" s="2"/>
      <c r="F95" s="2"/>
      <c r="G95" s="2"/>
      <c r="H95" s="37">
        <v>5</v>
      </c>
      <c r="I95" s="51">
        <v>54</v>
      </c>
      <c r="J95" s="36" t="s">
        <v>37</v>
      </c>
      <c r="K95" s="4"/>
      <c r="L95" s="4"/>
      <c r="M95" s="4"/>
    </row>
    <row r="96" spans="1:13" ht="61.5" customHeight="1">
      <c r="A96" s="19" t="s">
        <v>125</v>
      </c>
      <c r="B96" s="2">
        <v>1</v>
      </c>
      <c r="C96" s="2"/>
      <c r="D96" s="2"/>
      <c r="E96" s="2">
        <v>1</v>
      </c>
      <c r="F96" s="2"/>
      <c r="G96" s="2"/>
      <c r="H96" s="37">
        <v>6</v>
      </c>
      <c r="I96" s="52">
        <v>66</v>
      </c>
      <c r="J96" s="67" t="s">
        <v>39</v>
      </c>
      <c r="K96" s="4"/>
      <c r="L96" s="4"/>
      <c r="M96" s="4"/>
    </row>
    <row r="97" spans="1:13" ht="17.25" customHeight="1">
      <c r="A97" s="19" t="s">
        <v>137</v>
      </c>
      <c r="B97" s="2">
        <v>1</v>
      </c>
      <c r="C97" s="2"/>
      <c r="D97" s="2"/>
      <c r="E97" s="2">
        <v>1</v>
      </c>
      <c r="F97" s="2"/>
      <c r="G97" s="2"/>
      <c r="H97" s="37"/>
      <c r="I97" s="52"/>
      <c r="J97" s="40" t="s">
        <v>36</v>
      </c>
      <c r="K97" s="4"/>
      <c r="L97" s="4"/>
      <c r="M97" s="4"/>
    </row>
    <row r="98" spans="1:13" ht="15" customHeight="1">
      <c r="A98" s="19" t="s">
        <v>10</v>
      </c>
      <c r="B98" s="2"/>
      <c r="C98" s="2"/>
      <c r="D98" s="2"/>
      <c r="E98" s="2"/>
      <c r="F98" s="2"/>
      <c r="G98" s="2"/>
      <c r="H98" s="37"/>
      <c r="I98" s="52"/>
      <c r="J98" s="48" t="s">
        <v>38</v>
      </c>
      <c r="K98" s="4"/>
      <c r="L98" s="4"/>
      <c r="M98" s="4"/>
    </row>
    <row r="99" spans="1:13" ht="13.5" hidden="1" customHeight="1">
      <c r="A99" s="19" t="s">
        <v>87</v>
      </c>
      <c r="B99" s="2"/>
      <c r="C99" s="2"/>
      <c r="D99" s="2"/>
      <c r="E99" s="46"/>
      <c r="F99" s="2"/>
      <c r="G99" s="2"/>
      <c r="H99" s="37"/>
      <c r="I99" s="37"/>
      <c r="J99" s="48"/>
      <c r="K99" s="4"/>
      <c r="L99" s="4"/>
      <c r="M99" s="4"/>
    </row>
    <row r="100" spans="1:13" ht="15" customHeight="1">
      <c r="A100" s="19" t="s">
        <v>126</v>
      </c>
      <c r="B100" s="20">
        <v>1</v>
      </c>
      <c r="C100" s="2"/>
      <c r="D100" s="2"/>
      <c r="E100" s="2">
        <v>1</v>
      </c>
      <c r="F100" s="2"/>
      <c r="G100" s="2"/>
      <c r="H100" s="41"/>
      <c r="I100" s="37"/>
      <c r="J100" s="40" t="s">
        <v>40</v>
      </c>
      <c r="K100" s="4"/>
      <c r="L100" s="4"/>
      <c r="M100" s="4"/>
    </row>
    <row r="101" spans="1:13" ht="15.75" hidden="1" customHeight="1">
      <c r="A101" s="19" t="s">
        <v>11</v>
      </c>
      <c r="B101" s="20"/>
      <c r="C101" s="2"/>
      <c r="D101" s="2"/>
      <c r="E101" s="2"/>
      <c r="F101" s="2"/>
      <c r="G101" s="2"/>
      <c r="H101" s="41"/>
      <c r="I101" s="37"/>
      <c r="J101" s="40"/>
      <c r="K101" s="4"/>
      <c r="L101" s="4"/>
      <c r="M101" s="4"/>
    </row>
    <row r="102" spans="1:13" ht="15.75" hidden="1" customHeight="1">
      <c r="A102" s="19" t="s">
        <v>119</v>
      </c>
      <c r="B102" s="29"/>
      <c r="C102" s="2"/>
      <c r="D102" s="2"/>
      <c r="E102" s="2"/>
      <c r="F102" s="2"/>
      <c r="G102" s="2"/>
      <c r="H102" s="41"/>
      <c r="I102" s="37"/>
      <c r="J102" s="38"/>
      <c r="K102" s="4"/>
      <c r="L102" s="4"/>
      <c r="M102" s="4"/>
    </row>
    <row r="103" spans="1:13" ht="14.25" hidden="1" customHeight="1">
      <c r="A103" s="19" t="s">
        <v>80</v>
      </c>
      <c r="B103" s="2"/>
      <c r="C103" s="2"/>
      <c r="D103" s="2"/>
      <c r="E103" s="2"/>
      <c r="F103" s="2"/>
      <c r="G103" s="2"/>
      <c r="H103" s="41"/>
      <c r="I103" s="37"/>
      <c r="J103" s="38"/>
      <c r="K103" s="4"/>
      <c r="L103" s="4"/>
      <c r="M103" s="4"/>
    </row>
    <row r="104" spans="1:13" ht="13.5" hidden="1" customHeight="1">
      <c r="A104" s="19" t="s">
        <v>103</v>
      </c>
      <c r="B104" s="2"/>
      <c r="C104" s="2"/>
      <c r="D104" s="2"/>
      <c r="E104" s="2"/>
      <c r="F104" s="2"/>
      <c r="G104" s="2"/>
      <c r="H104" s="41"/>
      <c r="I104" s="41"/>
      <c r="J104" s="38"/>
      <c r="K104" s="4"/>
      <c r="L104" s="4"/>
      <c r="M104" s="4"/>
    </row>
    <row r="105" spans="1:13" ht="15.75" hidden="1" customHeight="1">
      <c r="A105" s="19" t="s">
        <v>138</v>
      </c>
      <c r="B105" s="2"/>
      <c r="C105" s="2"/>
      <c r="D105" s="2"/>
      <c r="E105" s="2"/>
      <c r="F105" s="2"/>
      <c r="G105" s="2"/>
      <c r="H105" s="41"/>
      <c r="I105" s="41"/>
      <c r="J105" s="40"/>
      <c r="K105" s="4"/>
      <c r="L105" s="4"/>
      <c r="M105" s="4"/>
    </row>
    <row r="106" spans="1:13" ht="15" customHeight="1">
      <c r="A106" s="19" t="s">
        <v>108</v>
      </c>
      <c r="B106" s="2"/>
      <c r="C106" s="2"/>
      <c r="D106" s="2"/>
      <c r="E106" s="2"/>
      <c r="F106" s="2"/>
      <c r="G106" s="2"/>
      <c r="H106" s="41"/>
      <c r="I106" s="37"/>
      <c r="J106" s="38" t="s">
        <v>43</v>
      </c>
      <c r="K106" s="4"/>
      <c r="L106" s="4"/>
      <c r="M106" s="4"/>
    </row>
    <row r="107" spans="1:13" ht="74.25" customHeight="1">
      <c r="A107" s="19" t="s">
        <v>101</v>
      </c>
      <c r="B107" s="2">
        <v>1</v>
      </c>
      <c r="C107" s="2"/>
      <c r="D107" s="2"/>
      <c r="E107" s="2"/>
      <c r="F107" s="2"/>
      <c r="G107" s="2"/>
      <c r="H107" s="41"/>
      <c r="I107" s="41"/>
      <c r="J107" s="40" t="s">
        <v>63</v>
      </c>
      <c r="K107" s="4"/>
      <c r="L107" s="4"/>
      <c r="M107" s="4"/>
    </row>
    <row r="108" spans="1:13" ht="18" customHeight="1">
      <c r="A108" s="19"/>
      <c r="B108" s="2"/>
      <c r="C108" s="2"/>
      <c r="D108" s="2"/>
      <c r="E108" s="2"/>
      <c r="F108" s="2"/>
      <c r="G108" s="2"/>
      <c r="H108" s="41"/>
      <c r="I108" s="41"/>
      <c r="J108" s="40" t="s">
        <v>160</v>
      </c>
      <c r="K108" s="4"/>
      <c r="L108" s="4"/>
      <c r="M108" s="4"/>
    </row>
    <row r="109" spans="1:13" ht="14.25" hidden="1" customHeight="1">
      <c r="A109" s="19" t="s">
        <v>0</v>
      </c>
      <c r="B109" s="2"/>
      <c r="C109" s="2"/>
      <c r="D109" s="2"/>
      <c r="E109" s="2"/>
      <c r="F109" s="53"/>
      <c r="G109" s="2"/>
      <c r="H109" s="41"/>
      <c r="I109" s="41"/>
      <c r="J109" s="38"/>
      <c r="K109" s="4"/>
      <c r="L109" s="4"/>
      <c r="M109" s="4"/>
    </row>
    <row r="110" spans="1:13" ht="14.25" customHeight="1">
      <c r="A110" s="19" t="s">
        <v>100</v>
      </c>
      <c r="B110" s="2"/>
      <c r="C110" s="2"/>
      <c r="D110" s="2"/>
      <c r="E110" s="2"/>
      <c r="F110" s="2"/>
      <c r="G110" s="2"/>
      <c r="H110" s="41"/>
      <c r="I110" s="37"/>
      <c r="J110" s="38" t="s">
        <v>68</v>
      </c>
      <c r="K110" s="4"/>
      <c r="L110" s="4"/>
      <c r="M110" s="4"/>
    </row>
    <row r="111" spans="1:13" ht="13.5" hidden="1" customHeight="1">
      <c r="A111" s="19" t="s">
        <v>90</v>
      </c>
      <c r="B111" s="2"/>
      <c r="C111" s="2"/>
      <c r="D111" s="2"/>
      <c r="E111" s="4"/>
      <c r="F111" s="2"/>
      <c r="G111" s="2"/>
      <c r="H111" s="41"/>
      <c r="I111" s="37"/>
      <c r="J111" s="40"/>
      <c r="K111" s="4"/>
      <c r="L111" s="4"/>
      <c r="M111" s="4"/>
    </row>
    <row r="112" spans="1:13" ht="13.5" hidden="1" customHeight="1">
      <c r="A112" s="19" t="s">
        <v>114</v>
      </c>
      <c r="B112" s="2"/>
      <c r="C112" s="2"/>
      <c r="D112" s="2"/>
      <c r="E112" s="54"/>
      <c r="F112" s="2"/>
      <c r="G112" s="2"/>
      <c r="H112" s="41"/>
      <c r="I112" s="37"/>
      <c r="J112" s="38"/>
      <c r="K112" s="4"/>
      <c r="L112" s="4"/>
      <c r="M112" s="4"/>
    </row>
    <row r="113" spans="1:13" ht="15" hidden="1" customHeight="1">
      <c r="A113" s="19" t="s">
        <v>81</v>
      </c>
      <c r="B113" s="2"/>
      <c r="C113" s="4"/>
      <c r="D113" s="2"/>
      <c r="E113" s="2"/>
      <c r="F113" s="2"/>
      <c r="G113" s="2"/>
      <c r="H113" s="41"/>
      <c r="I113" s="41"/>
      <c r="J113" s="64"/>
      <c r="K113" s="4"/>
      <c r="L113" s="4"/>
      <c r="M113" s="4"/>
    </row>
    <row r="114" spans="1:13" ht="14.25" customHeight="1">
      <c r="A114" s="24" t="s">
        <v>85</v>
      </c>
      <c r="B114" s="10">
        <f t="shared" ref="B114:E115" si="0">B94+B76+B57+B34+B5</f>
        <v>91</v>
      </c>
      <c r="C114" s="10">
        <f t="shared" si="0"/>
        <v>0</v>
      </c>
      <c r="D114" s="10">
        <f t="shared" si="0"/>
        <v>74</v>
      </c>
      <c r="E114" s="10">
        <f t="shared" si="0"/>
        <v>16</v>
      </c>
      <c r="F114" s="10" t="e">
        <f>115:115+116:116+117:117+118:118+119:119+120:120+121:121+122:122+125:125+126:126+127:127+128:128+129:129+131:131+#REF!+132:132+133:133+134:134+135:135+139:139+140:140+141:141</f>
        <v>#REF!</v>
      </c>
      <c r="G114" s="10">
        <f>G94+G76+G57+G34+G5</f>
        <v>0</v>
      </c>
      <c r="H114" s="17">
        <f>H5+H34+H57+H76+H94</f>
        <v>137</v>
      </c>
      <c r="I114" s="17">
        <f>I5+I34+I57+I76+I94</f>
        <v>648</v>
      </c>
      <c r="J114" s="18"/>
      <c r="K114" s="4"/>
      <c r="L114" s="4"/>
      <c r="M114" s="4"/>
    </row>
    <row r="115" spans="1:13" ht="15" customHeight="1">
      <c r="A115" s="19" t="s">
        <v>78</v>
      </c>
      <c r="B115" s="28">
        <f t="shared" si="0"/>
        <v>10</v>
      </c>
      <c r="C115" s="28">
        <f t="shared" si="0"/>
        <v>0</v>
      </c>
      <c r="D115" s="28">
        <f t="shared" si="0"/>
        <v>0</v>
      </c>
      <c r="E115" s="28">
        <f t="shared" si="0"/>
        <v>0</v>
      </c>
      <c r="F115" s="28">
        <f>F95+F77+F58+F35+F6</f>
        <v>0</v>
      </c>
      <c r="G115" s="28"/>
      <c r="H115" s="28"/>
      <c r="I115" s="28"/>
      <c r="J115" s="28"/>
      <c r="K115" s="4"/>
      <c r="L115" s="4"/>
      <c r="M115" s="4"/>
    </row>
    <row r="116" spans="1:13" ht="14.25" customHeight="1">
      <c r="A116" s="30" t="s">
        <v>79</v>
      </c>
      <c r="B116" s="31">
        <f>B85+B59+B44+B97+B10</f>
        <v>6</v>
      </c>
      <c r="C116" s="31">
        <f>C85+C59+C44+C97+C10</f>
        <v>0</v>
      </c>
      <c r="D116" s="31"/>
      <c r="E116" s="31">
        <f>E85+E59+E44+E97+E10</f>
        <v>7</v>
      </c>
      <c r="F116" s="3" t="e">
        <f>#REF!+F85+F59+#REF!+F44</f>
        <v>#REF!</v>
      </c>
      <c r="G116" s="28"/>
      <c r="H116" s="28"/>
      <c r="I116" s="28"/>
      <c r="J116" s="32"/>
      <c r="K116" s="4"/>
      <c r="L116" s="4"/>
      <c r="M116" s="4"/>
    </row>
    <row r="117" spans="1:13" ht="15" customHeight="1">
      <c r="A117" s="30" t="s">
        <v>117</v>
      </c>
      <c r="B117" s="28">
        <f>B96+B84+B65+B36+B9</f>
        <v>7</v>
      </c>
      <c r="C117" s="28" t="e">
        <f>C96+C84+C65+C36+#REF!</f>
        <v>#REF!</v>
      </c>
      <c r="D117" s="28"/>
      <c r="E117" s="3">
        <f>E96+E84+E65+E36+E9</f>
        <v>7</v>
      </c>
      <c r="F117" s="3" t="e">
        <f>F96+F84+F65+F36+#REF!</f>
        <v>#REF!</v>
      </c>
      <c r="G117" s="28" t="e">
        <f>G96+G84+G65+G36+#REF!</f>
        <v>#REF!</v>
      </c>
      <c r="H117" s="28"/>
      <c r="I117" s="28"/>
      <c r="J117" s="33"/>
      <c r="K117" s="4"/>
      <c r="L117" s="4"/>
      <c r="M117" s="4"/>
    </row>
    <row r="118" spans="1:13" ht="13.5" customHeight="1">
      <c r="A118" s="30" t="s">
        <v>5</v>
      </c>
      <c r="B118" s="28">
        <f>B14</f>
        <v>2</v>
      </c>
      <c r="C118" s="28">
        <f>C9</f>
        <v>0</v>
      </c>
      <c r="D118" s="28"/>
      <c r="E118" s="3">
        <v>0</v>
      </c>
      <c r="F118" s="3">
        <f>F9</f>
        <v>0</v>
      </c>
      <c r="G118" s="28"/>
      <c r="H118" s="28"/>
      <c r="I118" s="28"/>
      <c r="J118" s="33" t="s">
        <v>116</v>
      </c>
      <c r="K118" s="4"/>
      <c r="L118" s="4"/>
      <c r="M118" s="4"/>
    </row>
    <row r="119" spans="1:13" ht="14.25" customHeight="1">
      <c r="A119" s="30" t="s">
        <v>3</v>
      </c>
      <c r="B119" s="28">
        <f>B100+B78+B71+B38+B7</f>
        <v>5</v>
      </c>
      <c r="C119" s="28">
        <f>C100+C78+C71+C38+C7</f>
        <v>0</v>
      </c>
      <c r="D119" s="28"/>
      <c r="E119" s="28">
        <f>E100+E78+E71+E38+E7</f>
        <v>7</v>
      </c>
      <c r="F119" s="3" t="e">
        <f>F100+#REF!+#REF!+#REF!</f>
        <v>#REF!</v>
      </c>
      <c r="G119" s="28"/>
      <c r="H119" s="28"/>
      <c r="I119" s="28"/>
      <c r="J119" s="28" t="s">
        <v>139</v>
      </c>
      <c r="K119" s="4"/>
      <c r="L119" s="4"/>
      <c r="M119" s="4"/>
    </row>
    <row r="120" spans="1:13" ht="13.5" customHeight="1">
      <c r="A120" s="30" t="s">
        <v>80</v>
      </c>
      <c r="B120" s="28">
        <f>B103+B83+B68+B51+B11</f>
        <v>10</v>
      </c>
      <c r="C120" s="28">
        <f>C103+C83+C68+C51+C11</f>
        <v>0</v>
      </c>
      <c r="D120" s="28"/>
      <c r="E120" s="28">
        <f>E103+E83+E68+E51+E11</f>
        <v>0</v>
      </c>
      <c r="F120" s="3" t="e">
        <f>F103+#REF!+F68+F51+F11</f>
        <v>#REF!</v>
      </c>
      <c r="G120" s="28"/>
      <c r="H120" s="28"/>
      <c r="I120" s="28"/>
      <c r="J120" s="28"/>
      <c r="K120" s="4"/>
      <c r="L120" s="4"/>
      <c r="M120" s="4"/>
    </row>
    <row r="121" spans="1:13" ht="15.75" hidden="1" customHeight="1">
      <c r="A121" s="30" t="s">
        <v>129</v>
      </c>
      <c r="B121" s="28">
        <f>B26</f>
        <v>0</v>
      </c>
      <c r="C121" s="28">
        <f>C71</f>
        <v>0</v>
      </c>
      <c r="D121" s="28"/>
      <c r="E121" s="28">
        <v>0</v>
      </c>
      <c r="F121" s="28"/>
      <c r="G121" s="28"/>
      <c r="H121" s="28"/>
      <c r="I121" s="28"/>
      <c r="J121" s="4"/>
      <c r="K121" s="4"/>
      <c r="L121" s="4"/>
      <c r="M121" s="4"/>
    </row>
    <row r="122" spans="1:13" ht="14.25" hidden="1" customHeight="1">
      <c r="A122" s="30" t="s">
        <v>123</v>
      </c>
      <c r="B122" s="28">
        <f>B39</f>
        <v>0</v>
      </c>
      <c r="C122" s="28">
        <f>C39</f>
        <v>0</v>
      </c>
      <c r="D122" s="28"/>
      <c r="E122" s="28">
        <v>0</v>
      </c>
      <c r="F122" s="28">
        <v>0</v>
      </c>
      <c r="G122" s="28"/>
      <c r="H122" s="28"/>
      <c r="I122" s="28"/>
      <c r="J122" s="4"/>
      <c r="K122" s="4"/>
      <c r="L122" s="4"/>
      <c r="M122" s="4"/>
    </row>
    <row r="123" spans="1:13" ht="12.75" customHeight="1">
      <c r="A123" s="30" t="s">
        <v>8</v>
      </c>
      <c r="B123" s="28">
        <f>B21</f>
        <v>0</v>
      </c>
      <c r="C123" s="28"/>
      <c r="D123" s="28"/>
      <c r="E123" s="28"/>
      <c r="F123" s="28"/>
      <c r="G123" s="28"/>
      <c r="H123" s="28"/>
      <c r="I123" s="28"/>
      <c r="J123" s="28" t="s">
        <v>161</v>
      </c>
      <c r="K123" s="4"/>
      <c r="L123" s="4"/>
      <c r="M123" s="4"/>
    </row>
    <row r="124" spans="1:13" ht="14.25" customHeight="1">
      <c r="A124" s="30" t="s">
        <v>134</v>
      </c>
      <c r="B124" s="28">
        <f>B54+B30+B82+B69</f>
        <v>1</v>
      </c>
      <c r="C124" s="28"/>
      <c r="D124" s="28"/>
      <c r="E124" s="28"/>
      <c r="F124" s="28"/>
      <c r="G124" s="28"/>
      <c r="H124" s="28"/>
      <c r="I124" s="28"/>
      <c r="J124" s="28"/>
      <c r="K124" s="4"/>
      <c r="L124" s="4"/>
      <c r="M124" s="4"/>
    </row>
    <row r="125" spans="1:13" ht="12" customHeight="1">
      <c r="A125" s="30" t="s">
        <v>131</v>
      </c>
      <c r="B125" s="28">
        <f>B27</f>
        <v>1</v>
      </c>
      <c r="C125" s="28">
        <f>C27</f>
        <v>0</v>
      </c>
      <c r="D125" s="28"/>
      <c r="E125" s="28">
        <f>E27</f>
        <v>0</v>
      </c>
      <c r="F125" s="28">
        <f>F27</f>
        <v>0</v>
      </c>
      <c r="G125" s="28"/>
      <c r="H125" s="28"/>
      <c r="I125" s="28"/>
      <c r="J125" s="4"/>
      <c r="K125" s="4"/>
      <c r="L125" s="4"/>
      <c r="M125" s="4"/>
    </row>
    <row r="126" spans="1:13" ht="15" customHeight="1">
      <c r="A126" s="19" t="s">
        <v>81</v>
      </c>
      <c r="B126" s="28">
        <f>B113+B79+B49+B16</f>
        <v>1</v>
      </c>
      <c r="C126" s="28">
        <f>C16+C49+C60+C79+C113</f>
        <v>0</v>
      </c>
      <c r="D126" s="28"/>
      <c r="E126" s="28">
        <f>E113+E79+E60+E49+E16</f>
        <v>0</v>
      </c>
      <c r="F126" s="28">
        <f>F79+F60+F49+F16</f>
        <v>0</v>
      </c>
      <c r="G126" s="28"/>
      <c r="H126" s="28"/>
      <c r="I126" s="28"/>
      <c r="J126" s="28" t="s">
        <v>162</v>
      </c>
      <c r="K126" s="4"/>
      <c r="L126" s="4"/>
      <c r="M126" s="4"/>
    </row>
    <row r="127" spans="1:13" ht="14.25" customHeight="1">
      <c r="A127" s="30" t="s">
        <v>87</v>
      </c>
      <c r="B127" s="28">
        <f>B99+B80+B61+B50+B17</f>
        <v>7</v>
      </c>
      <c r="C127" s="28">
        <f>C99+C80+C61+C50+C17</f>
        <v>0</v>
      </c>
      <c r="D127" s="28"/>
      <c r="E127" s="28">
        <f>E99+E80+E61+E50+E17</f>
        <v>0</v>
      </c>
      <c r="F127" s="28">
        <f>F99+F80+F61+F50+F17</f>
        <v>0</v>
      </c>
      <c r="G127" s="28"/>
      <c r="H127" s="28"/>
      <c r="I127" s="28"/>
      <c r="J127" s="31"/>
      <c r="K127" s="4"/>
      <c r="L127" s="4"/>
      <c r="M127" s="4"/>
    </row>
    <row r="128" spans="1:13" ht="12" customHeight="1">
      <c r="A128" s="19" t="s">
        <v>110</v>
      </c>
      <c r="B128" s="28">
        <f>B22</f>
        <v>1</v>
      </c>
      <c r="C128" s="28"/>
      <c r="D128" s="28"/>
      <c r="E128" s="28"/>
      <c r="F128" s="28"/>
      <c r="G128" s="28"/>
      <c r="H128" s="28"/>
      <c r="I128" s="28"/>
      <c r="J128" s="28"/>
      <c r="K128" s="4"/>
      <c r="L128" s="4"/>
      <c r="M128" s="4"/>
    </row>
    <row r="129" spans="1:13" ht="14.25" customHeight="1">
      <c r="A129" s="19" t="s">
        <v>90</v>
      </c>
      <c r="B129" s="28">
        <f>B111+B92+B63+B53</f>
        <v>2</v>
      </c>
      <c r="C129" s="28">
        <f>C111+C92+C63+C53</f>
        <v>0</v>
      </c>
      <c r="D129" s="28"/>
      <c r="E129" s="28">
        <v>0</v>
      </c>
      <c r="F129" s="28">
        <f>F111+F92+F63+F53</f>
        <v>0</v>
      </c>
      <c r="G129" s="28"/>
      <c r="H129" s="28"/>
      <c r="I129" s="28"/>
      <c r="J129" s="28" t="s">
        <v>163</v>
      </c>
      <c r="K129" s="4"/>
      <c r="L129" s="4"/>
      <c r="M129" s="4"/>
    </row>
    <row r="130" spans="1:13" ht="12.75" customHeight="1">
      <c r="A130" s="19" t="s">
        <v>119</v>
      </c>
      <c r="B130" s="28">
        <f>B15+B102+B40+B90+B60</f>
        <v>2</v>
      </c>
      <c r="C130" s="28"/>
      <c r="D130" s="28"/>
      <c r="E130" s="28"/>
      <c r="F130" s="28"/>
      <c r="G130" s="28"/>
      <c r="H130" s="28"/>
      <c r="I130" s="28" t="s">
        <v>112</v>
      </c>
      <c r="J130" s="34"/>
      <c r="K130" s="4"/>
      <c r="L130" s="4"/>
      <c r="M130" s="4"/>
    </row>
    <row r="131" spans="1:13" ht="11.25" customHeight="1">
      <c r="A131" s="19" t="s">
        <v>115</v>
      </c>
      <c r="B131" s="28">
        <f>B8</f>
        <v>4</v>
      </c>
      <c r="C131" s="28">
        <f>C8</f>
        <v>0</v>
      </c>
      <c r="D131" s="28"/>
      <c r="E131" s="28">
        <f>E8</f>
        <v>0</v>
      </c>
      <c r="F131" s="28" t="e">
        <f>#REF!</f>
        <v>#REF!</v>
      </c>
      <c r="G131" s="28"/>
      <c r="H131" s="28"/>
      <c r="I131" s="28"/>
      <c r="J131" s="28"/>
      <c r="K131" s="4"/>
      <c r="L131" s="4"/>
      <c r="M131" s="4"/>
    </row>
    <row r="132" spans="1:13" ht="12" customHeight="1">
      <c r="A132" s="19" t="s">
        <v>89</v>
      </c>
      <c r="B132" s="28">
        <f>B23+B55+B88+B107+B62</f>
        <v>10</v>
      </c>
      <c r="C132" s="28">
        <f>C23+C55+C88+C107+C62</f>
        <v>0</v>
      </c>
      <c r="D132" s="28"/>
      <c r="E132" s="28">
        <f>E23+E88+E107</f>
        <v>0</v>
      </c>
      <c r="F132" s="28">
        <f>F23+F55+F88+F107+F62</f>
        <v>0</v>
      </c>
      <c r="G132" s="28"/>
      <c r="H132" s="28"/>
      <c r="I132" s="28"/>
      <c r="J132" s="2"/>
      <c r="K132" s="4"/>
      <c r="L132" s="4"/>
      <c r="M132" s="4"/>
    </row>
    <row r="133" spans="1:13" ht="12" customHeight="1">
      <c r="A133" s="19" t="s">
        <v>111</v>
      </c>
      <c r="B133" s="28">
        <f>B33+B112</f>
        <v>2</v>
      </c>
      <c r="C133" s="28"/>
      <c r="D133" s="28"/>
      <c r="E133" s="28"/>
      <c r="F133" s="28"/>
      <c r="G133" s="28"/>
      <c r="H133" s="28"/>
      <c r="I133" s="28"/>
      <c r="J133" s="2"/>
      <c r="K133" s="4"/>
      <c r="L133" s="4"/>
      <c r="M133" s="4"/>
    </row>
    <row r="134" spans="1:13" ht="12" customHeight="1">
      <c r="A134" s="19" t="s">
        <v>130</v>
      </c>
      <c r="B134" s="28">
        <f>B13</f>
        <v>2</v>
      </c>
      <c r="C134" s="28">
        <f>C13</f>
        <v>0</v>
      </c>
      <c r="D134" s="28"/>
      <c r="E134" s="28">
        <f>E13</f>
        <v>0</v>
      </c>
      <c r="F134" s="28" t="e">
        <f>#REF!</f>
        <v>#REF!</v>
      </c>
      <c r="G134" s="28"/>
      <c r="H134" s="28"/>
      <c r="I134" s="28"/>
      <c r="J134" s="2" t="s">
        <v>116</v>
      </c>
      <c r="K134" s="4"/>
      <c r="L134" s="4"/>
      <c r="M134" s="4"/>
    </row>
    <row r="135" spans="1:13" ht="13.5" customHeight="1">
      <c r="A135" s="19" t="s">
        <v>103</v>
      </c>
      <c r="B135" s="28">
        <f>B18+B86+B52+B74</f>
        <v>1</v>
      </c>
      <c r="C135" s="28"/>
      <c r="D135" s="28"/>
      <c r="E135" s="28"/>
      <c r="F135" s="28"/>
      <c r="G135" s="28"/>
      <c r="H135" s="28"/>
      <c r="I135" s="28"/>
      <c r="J135" s="2" t="s">
        <v>116</v>
      </c>
      <c r="K135" s="4"/>
      <c r="L135" s="4"/>
      <c r="M135" s="4"/>
    </row>
    <row r="136" spans="1:13" ht="13.5" hidden="1" customHeight="1">
      <c r="A136" s="19" t="s">
        <v>99</v>
      </c>
      <c r="B136" s="28">
        <f>B73+B87</f>
        <v>0</v>
      </c>
      <c r="C136" s="28">
        <f>C73+C87</f>
        <v>0</v>
      </c>
      <c r="D136" s="28"/>
      <c r="E136" s="28">
        <f>E73+E87</f>
        <v>0</v>
      </c>
      <c r="F136" s="28">
        <f>F73+F87</f>
        <v>0</v>
      </c>
      <c r="G136" s="28"/>
      <c r="H136" s="28"/>
      <c r="I136" s="28"/>
      <c r="J136" s="28"/>
      <c r="K136" s="4"/>
      <c r="L136" s="4"/>
      <c r="M136" s="4"/>
    </row>
    <row r="137" spans="1:13" ht="13.5" customHeight="1">
      <c r="A137" s="19" t="s">
        <v>100</v>
      </c>
      <c r="B137" s="28">
        <f>B29</f>
        <v>1</v>
      </c>
      <c r="C137" s="28"/>
      <c r="D137" s="28"/>
      <c r="E137" s="28"/>
      <c r="F137" s="28"/>
      <c r="G137" s="28"/>
      <c r="H137" s="28"/>
      <c r="I137" s="28"/>
      <c r="J137" s="28"/>
      <c r="K137" s="4"/>
      <c r="L137" s="4"/>
      <c r="M137" s="4"/>
    </row>
    <row r="138" spans="1:13" ht="12" customHeight="1">
      <c r="A138" s="19" t="s">
        <v>120</v>
      </c>
      <c r="B138" s="28">
        <f>B28</f>
        <v>2</v>
      </c>
      <c r="C138" s="28">
        <f>C28</f>
        <v>0</v>
      </c>
      <c r="D138" s="28"/>
      <c r="E138" s="28">
        <f>E28</f>
        <v>0</v>
      </c>
      <c r="F138" s="28">
        <f>F28</f>
        <v>0</v>
      </c>
      <c r="G138" s="28">
        <f>G28</f>
        <v>0</v>
      </c>
      <c r="H138" s="28"/>
      <c r="I138" s="28"/>
      <c r="J138" s="28"/>
      <c r="K138" s="4"/>
      <c r="L138" s="4"/>
      <c r="M138" s="4"/>
    </row>
    <row r="139" spans="1:13" ht="13.5" customHeight="1">
      <c r="A139" s="19" t="s">
        <v>6</v>
      </c>
      <c r="B139" s="28">
        <f>B32</f>
        <v>1</v>
      </c>
      <c r="C139" s="28"/>
      <c r="D139" s="28"/>
      <c r="E139" s="28"/>
      <c r="F139" s="28"/>
      <c r="G139" s="28"/>
      <c r="H139" s="28"/>
      <c r="I139" s="28"/>
      <c r="J139" s="28"/>
      <c r="K139" s="4"/>
      <c r="L139" s="4"/>
      <c r="M139" s="4"/>
    </row>
    <row r="140" spans="1:13" ht="15.75" customHeight="1">
      <c r="A140" s="19" t="s">
        <v>108</v>
      </c>
      <c r="B140" s="28">
        <f>B41+B25+B106+B89</f>
        <v>0</v>
      </c>
      <c r="C140" s="28"/>
      <c r="D140" s="28"/>
      <c r="E140" s="28"/>
      <c r="F140" s="28"/>
      <c r="G140" s="28"/>
      <c r="H140" s="28"/>
      <c r="I140" s="28"/>
      <c r="J140" s="2"/>
      <c r="K140" s="4"/>
      <c r="L140" s="4"/>
      <c r="M140" s="4"/>
    </row>
    <row r="141" spans="1:13" ht="13.5" customHeight="1">
      <c r="A141" s="30" t="s">
        <v>82</v>
      </c>
      <c r="B141" s="35">
        <f>B109+B93+B75+B56+B24</f>
        <v>2</v>
      </c>
      <c r="C141" s="35">
        <f>C109+C93+C75+C56+C24</f>
        <v>0</v>
      </c>
      <c r="D141" s="35">
        <f>D109+D93+D75+D56+D24</f>
        <v>0</v>
      </c>
      <c r="E141" s="35">
        <f>E109+E93+E75+E56+E24</f>
        <v>0</v>
      </c>
      <c r="F141" s="35">
        <f>F109+F93+F75+F56+F24</f>
        <v>0</v>
      </c>
      <c r="G141" s="35"/>
      <c r="H141" s="35"/>
      <c r="I141" s="35"/>
      <c r="J141" s="6" t="s">
        <v>2</v>
      </c>
    </row>
    <row r="142" spans="1:13" ht="26.25" customHeight="1">
      <c r="A142" s="8" t="s">
        <v>105</v>
      </c>
      <c r="B142" s="5" t="s">
        <v>97</v>
      </c>
      <c r="C142" s="13">
        <f>B114+C114</f>
        <v>91</v>
      </c>
      <c r="D142" s="7"/>
      <c r="E142" s="13" t="s">
        <v>98</v>
      </c>
      <c r="F142" s="13" t="e">
        <f>E114+F114</f>
        <v>#REF!</v>
      </c>
      <c r="G142" s="7"/>
      <c r="H142" s="7"/>
      <c r="I142" s="7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1"/>
      <c r="B144" s="6"/>
      <c r="C144" s="6"/>
      <c r="D144" s="6"/>
      <c r="E144" s="6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 t="s">
        <v>116</v>
      </c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</row>
  </sheetData>
  <sheetCalcPr fullCalcOnLoad="1"/>
  <mergeCells count="9">
    <mergeCell ref="J27:M27"/>
    <mergeCell ref="E3:I3"/>
    <mergeCell ref="J21:M21"/>
    <mergeCell ref="A2:J2"/>
    <mergeCell ref="B3:D3"/>
    <mergeCell ref="A3:A4"/>
    <mergeCell ref="J3:J4"/>
    <mergeCell ref="J22:M22"/>
    <mergeCell ref="J23:J24"/>
  </mergeCells>
  <phoneticPr fontId="0" type="noConversion"/>
  <printOptions horizontalCentered="1"/>
  <pageMargins left="0.19685039370078741" right="0" top="0" bottom="0" header="0.51181102362204722" footer="0.51181102362204722"/>
  <pageSetup paperSize="9" scale="75" orientation="landscape" r:id="rId1"/>
  <headerFooter alignWithMargins="0"/>
  <rowBreaks count="3" manualBreakCount="3">
    <brk id="44" max="9" man="1"/>
    <brk id="76" max="9" man="1"/>
    <brk id="1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2016-08-12T04:12:12Z</cp:lastPrinted>
  <dcterms:created xsi:type="dcterms:W3CDTF">1996-10-08T23:32:33Z</dcterms:created>
  <dcterms:modified xsi:type="dcterms:W3CDTF">2016-08-12T04:12:13Z</dcterms:modified>
</cp:coreProperties>
</file>