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1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Лист1!$A$2:$J$132</definedName>
  </definedNames>
  <calcPr calcId="125725" fullCalcOnLoad="1"/>
</workbook>
</file>

<file path=xl/calcChain.xml><?xml version="1.0" encoding="utf-8"?>
<calcChain xmlns="http://schemas.openxmlformats.org/spreadsheetml/2006/main">
  <c r="E33" i="1"/>
  <c r="E51"/>
  <c r="E5"/>
  <c r="E86"/>
  <c r="E69"/>
  <c r="B5"/>
  <c r="I5"/>
  <c r="I86"/>
  <c r="I69"/>
  <c r="I33"/>
  <c r="I51"/>
  <c r="H86"/>
  <c r="H69"/>
  <c r="H5"/>
  <c r="H33"/>
  <c r="H51"/>
  <c r="C110"/>
  <c r="E110"/>
  <c r="B110"/>
  <c r="C124"/>
  <c r="E124"/>
  <c r="B124"/>
  <c r="C121"/>
  <c r="E121"/>
  <c r="B121"/>
  <c r="C109"/>
  <c r="E109"/>
  <c r="B109"/>
  <c r="C106"/>
  <c r="E106"/>
  <c r="B106"/>
  <c r="B114"/>
  <c r="B33"/>
  <c r="B113"/>
  <c r="B127"/>
  <c r="B120"/>
  <c r="B108"/>
  <c r="B111"/>
  <c r="B112"/>
  <c r="B116"/>
  <c r="B126"/>
  <c r="B129"/>
  <c r="C115"/>
  <c r="E115"/>
  <c r="F115"/>
  <c r="B115"/>
  <c r="F105"/>
  <c r="F106"/>
  <c r="F107"/>
  <c r="F108"/>
  <c r="F109"/>
  <c r="F110"/>
  <c r="F116"/>
  <c r="F117"/>
  <c r="F119"/>
  <c r="F104" s="1"/>
  <c r="F121"/>
  <c r="F122"/>
  <c r="F124"/>
  <c r="F131"/>
  <c r="E107"/>
  <c r="E116"/>
  <c r="E117"/>
  <c r="E122"/>
  <c r="E131"/>
  <c r="B107"/>
  <c r="F126"/>
  <c r="F128"/>
  <c r="E128"/>
  <c r="C112"/>
  <c r="C111"/>
  <c r="B86"/>
  <c r="B69"/>
  <c r="B51"/>
  <c r="C33"/>
  <c r="C86"/>
  <c r="C69"/>
  <c r="C51"/>
  <c r="C5"/>
  <c r="C116"/>
  <c r="B119"/>
  <c r="B131"/>
  <c r="C131"/>
  <c r="D131"/>
  <c r="F5"/>
  <c r="C128"/>
  <c r="G128"/>
  <c r="C107"/>
  <c r="G107"/>
  <c r="C108"/>
  <c r="B130"/>
  <c r="B125"/>
  <c r="B117"/>
  <c r="E126"/>
  <c r="C126"/>
  <c r="C117"/>
  <c r="C119"/>
  <c r="C122"/>
  <c r="B122"/>
  <c r="B128"/>
  <c r="B123"/>
  <c r="C105"/>
  <c r="B105"/>
  <c r="B118"/>
  <c r="D104"/>
  <c r="D105"/>
  <c r="E105"/>
  <c r="G104"/>
  <c r="C104" l="1"/>
  <c r="E104"/>
  <c r="F132" s="1"/>
  <c r="I104"/>
  <c r="H104"/>
  <c r="B104"/>
  <c r="C132"/>
</calcChain>
</file>

<file path=xl/sharedStrings.xml><?xml version="1.0" encoding="utf-8"?>
<sst xmlns="http://schemas.openxmlformats.org/spreadsheetml/2006/main" count="196" uniqueCount="125">
  <si>
    <t>Мультилифт</t>
  </si>
  <si>
    <t>Директор  МУП "Пензадормост"                                                  В.А.Голохвастов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</si>
  <si>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</si>
  <si>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</si>
  <si>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</si>
  <si>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</si>
  <si>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</si>
  <si>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</si>
  <si>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</si>
  <si>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</si>
  <si>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</si>
  <si>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</si>
  <si>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</si>
  <si>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</si>
  <si>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</si>
  <si>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</si>
  <si>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</si>
  <si>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</si>
  <si>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</si>
  <si>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</si>
  <si>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</si>
  <si>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</si>
  <si>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</si>
  <si>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</si>
  <si>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</si>
  <si>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</si>
  <si>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</si>
  <si>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</si>
  <si>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</si>
  <si>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</si>
  <si>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</si>
  <si>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</si>
  <si>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</si>
  <si>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</si>
  <si>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</si>
  <si>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</si>
  <si>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</si>
  <si>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</si>
  <si>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</si>
  <si>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</si>
  <si>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</si>
  <si>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</si>
  <si>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</si>
  <si>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</si>
  <si>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</si>
  <si>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</si>
  <si>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</si>
  <si>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</si>
  <si>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</si>
  <si>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</si>
  <si>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</si>
  <si>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</si>
  <si>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</si>
  <si>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</si>
  <si>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</si>
  <si>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</si>
  <si>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</si>
  <si>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компрессор</t>
  </si>
  <si>
    <t>шовпроливщик</t>
  </si>
  <si>
    <t>БЦМ, Hydrog</t>
  </si>
  <si>
    <t>ПМ,Газель-мойка</t>
  </si>
  <si>
    <t>Тр.коса</t>
  </si>
  <si>
    <t>тр.коса</t>
  </si>
  <si>
    <t>Тр-коса</t>
  </si>
  <si>
    <t>Тр. щетка</t>
  </si>
  <si>
    <t>МТЗ-косилка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</si>
  <si>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</si>
  <si>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Ав/гр, Т-150</t>
  </si>
  <si>
    <t>экскаватор</t>
  </si>
  <si>
    <t>ПУ</t>
  </si>
  <si>
    <t>МТЗ-нож</t>
  </si>
  <si>
    <t>БЦМ</t>
  </si>
  <si>
    <t>Мотокаток</t>
  </si>
  <si>
    <t>Тр коса</t>
  </si>
  <si>
    <t>гидромолот</t>
  </si>
  <si>
    <t>МКСМ</t>
  </si>
  <si>
    <t>В ночь:</t>
  </si>
  <si>
    <t>Газ.-летучка</t>
  </si>
  <si>
    <t xml:space="preserve">       Участок асфальтировки: </t>
  </si>
  <si>
    <r>
      <t xml:space="preserve">Очистка тротуаров механической щеткой на тракторе - </t>
    </r>
    <r>
      <rPr>
        <sz val="11"/>
        <rFont val="Times New Roman"/>
        <family val="1"/>
        <charset val="204"/>
      </rPr>
      <t>Мира, Захарова, Космодемьянской, Ставского, М-Горького, Кураева, К-Маркса, Красная, Советская, Володарского, Кирова, Чкалова, Гоголя, Наб.р.Мойки, С-Щедрина, Урицкого, Славы, Либерсона, Бакунина, Плеханова, Пушкина, Бекешская, Радищева, Суворова, Кулакова, Коммунистическая, пр.Победы, Карпинского, 8 Марта, Окружная, Кольцова, Тимирязева - тр.щ-1ед</t>
    </r>
  </si>
  <si>
    <r>
      <t xml:space="preserve">Очистка автомобильных остановок, площадок и урн от мусора вручную - </t>
    </r>
    <r>
      <rPr>
        <sz val="11"/>
        <rFont val="Times New Roman"/>
        <family val="1"/>
        <charset val="204"/>
      </rPr>
      <t xml:space="preserve">Санпатрулями - Пенза-1, Октябрьская, Суворова, Чехова, Чеховская развязка, Луначарского, Чаадаева, Дружбы, К. Цеткин, Чапаева, дорога до ФАД М-5 Урал, Ушакова, Молодогвардейская, Горбатов переулок, Парковая, Тарханова,  Измайлова, Антонова, Тухачевского, Павлушкина, дорога на Ахуны, Коннозаводская, Подлесная, Стрельбищенская, Луговая, С.Перовской, Д.Бедного, дорога на Барковку, Каракозова, Саранская </t>
    </r>
  </si>
  <si>
    <r>
      <t>Очистка осевых полос и зон безопасности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Урицкого, С-Щедрина, Кирова, Пушкина, Кулакова, Суворова, Карпинского, Окружная, Пр.Победы, 8 Марта, Славы, Советская, Лермонтова, пл.Жукова, дорога от Глобуса до Карпинского с выездом на 8 Марта, дорога от Островского до Карпинского, дорога от Карпинского до Глобуса, Революционная, Бекешская, Коммунистическая - ПУМ-1ед</t>
    </r>
  </si>
  <si>
    <t>Сведения о проделанной работе за сутки    10.09.16г по МУП "Пензадормост"</t>
  </si>
  <si>
    <t>В ночь: мастер - Парастаев А.П.</t>
  </si>
  <si>
    <t>В ночь: мастер - Афанасьев А.Ю.</t>
  </si>
  <si>
    <t>В ночь: мастер - Куликова В.П.</t>
  </si>
  <si>
    <t>В ночь: мастер - Киндеева Т.Н.</t>
  </si>
  <si>
    <r>
      <t xml:space="preserve">Работа сан.патруля - </t>
    </r>
    <r>
      <rPr>
        <sz val="12"/>
        <rFont val="Times New Roman"/>
        <family val="1"/>
        <charset val="204"/>
      </rPr>
      <t>по маршрутам № 1,2,3 - ММЗ-1ед, дор.раб-2 чел</t>
    </r>
  </si>
  <si>
    <r>
      <t>Очистка от грязи и мусора подземных пешеходных переходов  и лестничных сходов вручную -</t>
    </r>
    <r>
      <rPr>
        <sz val="11"/>
        <rFont val="Times New Roman"/>
        <family val="1"/>
        <charset val="204"/>
      </rPr>
      <t xml:space="preserve"> пр Победы - дор.раб-1 чел</t>
    </r>
  </si>
  <si>
    <r>
      <t xml:space="preserve">Очистка прилотковой части вакуумно-подметальной машиной с увлажнением - </t>
    </r>
    <r>
      <rPr>
        <sz val="11"/>
        <rFont val="Times New Roman"/>
        <family val="1"/>
        <charset val="204"/>
      </rPr>
      <t>Ленина, Гагарина, Островная - ПУМ-2ед</t>
    </r>
  </si>
  <si>
    <r>
      <t xml:space="preserve">Мех прометание прилотковой части - </t>
    </r>
    <r>
      <rPr>
        <sz val="11"/>
        <rFont val="Times New Roman"/>
        <family val="1"/>
        <charset val="204"/>
      </rPr>
      <t>Минская, Одесская, Ульяновская, Кронштадская, Байдукова, Литвинова - тр.щ-2ед</t>
    </r>
  </si>
  <si>
    <r>
      <t xml:space="preserve">Работа сан.патруля - </t>
    </r>
    <r>
      <rPr>
        <sz val="12"/>
        <rFont val="Times New Roman"/>
        <family val="1"/>
        <charset val="204"/>
      </rPr>
      <t>по маршруту №1,2,3 - Газель-1ед, 3 дор.раб.</t>
    </r>
  </si>
  <si>
    <r>
      <t xml:space="preserve">Уборка ярмарки - </t>
    </r>
    <r>
      <rPr>
        <sz val="11"/>
        <rFont val="Times New Roman"/>
        <family val="1"/>
        <charset val="204"/>
      </rPr>
      <t>пл Ленина - пк-1ед, с/св-1ед, тр.щ-ед, ПМ-1ед</t>
    </r>
  </si>
  <si>
    <r>
      <t>Очистка автомобильных остановок, площадок и урн от мусора вручную</t>
    </r>
    <r>
      <rPr>
        <sz val="11"/>
        <rFont val="Times New Roman"/>
        <family val="1"/>
        <charset val="204"/>
      </rPr>
      <t xml:space="preserve"> 6:00-16:00 1 ам, 3 дор.раб - Лермонтова, Красная, Кирова, М-Горького Вололдарского, Плеханова, Пушкина, Космодемьянской, Захарова, Бекешская, Суворова, пр Победы, Карпинского, 8 Марта, Окружная, Лесхоз, Урицкого</t>
    </r>
  </si>
  <si>
    <r>
      <t>В день: Участок мостового хозяйства -</t>
    </r>
    <r>
      <rPr>
        <sz val="11"/>
        <rFont val="Times New Roman"/>
        <family val="1"/>
        <charset val="204"/>
      </rPr>
      <t xml:space="preserve"> работа сан.патруля - по маршрутам № 1,2 - ЗИЛ-1ед, раб-2чел</t>
    </r>
  </si>
  <si>
    <r>
      <t xml:space="preserve">Мойка прилотковой части мостов и п/пр </t>
    </r>
    <r>
      <rPr>
        <sz val="11"/>
        <rFont val="Times New Roman"/>
        <family val="1"/>
        <charset val="204"/>
      </rPr>
      <t>- ТЭЦ-1 м, ГПЗ м, Бригадирский м, мост по ул Бийской - ПМ-1ед</t>
    </r>
  </si>
  <si>
    <r>
      <t xml:space="preserve">Очистка прилотковой части мостовых сооружений и подходов к ним вакуумно-подметальной машинойс увлажнением </t>
    </r>
    <r>
      <rPr>
        <sz val="11"/>
        <rFont val="Times New Roman"/>
        <family val="1"/>
        <charset val="204"/>
      </rPr>
      <t>- Измайловский м, Бакунинский м, Терновский м, п/пр Баумана, Безымянный м (низовой), п/пр 8 Марта, п/пр Гагарина, п/пр Толстова, п/пр Ленина, М.Горького м, Луначарский м - ПУ ЭД-2ед</t>
    </r>
  </si>
  <si>
    <r>
      <t xml:space="preserve">Ремонт асф/бетонного покрытия (внутридворовые территории) - </t>
    </r>
    <r>
      <rPr>
        <sz val="11"/>
        <rFont val="Times New Roman"/>
        <family val="1"/>
        <charset val="204"/>
      </rPr>
      <t>ул Дзержинкого, Кл Цеткин, Коннозаводская - МТРД-2ед, Газ-1ед, с/св-4ед, пгрз-3ед, фреза-2ед, компрессор-1ед, ПМ-1ед, 10 чел, ЗИЛ-летучка-1ед, м/к-2ед, АСФК-1ед, трал-1ед</t>
    </r>
  </si>
  <si>
    <r>
      <t>Работа сан.патруля -</t>
    </r>
    <r>
      <rPr>
        <sz val="12"/>
        <rFont val="Times New Roman"/>
        <family val="1"/>
        <charset val="204"/>
      </rPr>
      <t xml:space="preserve"> по маршрутам №1-2 - ПМ-1ед, дор.раб-2 чел</t>
    </r>
  </si>
  <si>
    <r>
      <t xml:space="preserve">Работа сан.патруля - </t>
    </r>
    <r>
      <rPr>
        <sz val="11"/>
        <rFont val="Times New Roman"/>
        <family val="1"/>
        <charset val="204"/>
      </rPr>
      <t xml:space="preserve">Газель-1ед, дор.раб-3  чел      Согласно утвержденным маршрутам  № 1,2,3 </t>
    </r>
  </si>
  <si>
    <r>
      <t>Очистка прилотковой части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Калинина, Свердлова, Баумана, Терновского, Центральная, Перспективная, Токарный мост - ПУ ЭД-1ед</t>
    </r>
  </si>
  <si>
    <r>
      <t xml:space="preserve">Очистка прилотковой и проезжей части вакуумно-подметальной машиной с увлажнением - </t>
    </r>
    <r>
      <rPr>
        <sz val="11"/>
        <rFont val="Times New Roman"/>
        <family val="1"/>
        <charset val="204"/>
      </rPr>
      <t>пр Победы - ПУМ-2ед</t>
    </r>
  </si>
  <si>
    <r>
      <t xml:space="preserve">Очистка заездов, выездов, треугольников - </t>
    </r>
    <r>
      <rPr>
        <sz val="11"/>
        <rFont val="Times New Roman"/>
        <family val="1"/>
        <charset val="204"/>
      </rPr>
      <t>пр Победы, пр Строителей - тр.щ-1ед</t>
    </r>
  </si>
  <si>
    <r>
      <t>Очистка прилотковой части вакуумно-подметальной машиной с увлажнением -</t>
    </r>
    <r>
      <rPr>
        <sz val="11"/>
        <rFont val="Times New Roman"/>
        <family val="1"/>
        <charset val="204"/>
      </rPr>
      <t xml:space="preserve"> Славы, Кирова, Лермонтова, Красная, К-Маркса, Советская, Володарского, Кураева, Плеханова, Радищева, Революционная, Космодемьянской, Ставского, Дзержинского, Урицкого, Пушкина, Кулакова, Суворова,, Пр.Победы, Славы, Коммунистическая, Некрасова, Лермонтова, Мира, 8Марта, Окружная, Захарова, Карпинского, Бекешская, Пушкина - ПУ-1ед</t>
    </r>
  </si>
  <si>
    <t>СМЕТ-10тн               ВОДА-18м3</t>
  </si>
  <si>
    <r>
      <t xml:space="preserve">Мойка прилотковой части - </t>
    </r>
    <r>
      <rPr>
        <sz val="11"/>
        <rFont val="Times New Roman"/>
        <family val="1"/>
        <charset val="204"/>
      </rPr>
      <t>ул Окружная, пл Ленина</t>
    </r>
  </si>
  <si>
    <r>
      <t xml:space="preserve">Мойка прилотковой и проезжей части - </t>
    </r>
    <r>
      <rPr>
        <sz val="11"/>
        <rFont val="Times New Roman"/>
        <family val="1"/>
        <charset val="204"/>
      </rPr>
      <t>пл.Ленина, Обл.адм, Гор.адм., пл.Жукова, Володарского, Кирова, Славы, Советская, М.Горького, Урицкого, Лермонтова, пр.Пушкина, Пушкина - ПМ-2ед</t>
    </r>
  </si>
  <si>
    <r>
      <t xml:space="preserve">Мойка тротуаров - </t>
    </r>
    <r>
      <rPr>
        <sz val="11"/>
        <rFont val="Times New Roman"/>
        <family val="1"/>
        <charset val="204"/>
      </rPr>
      <t>Лермонтова, Кирова - ПМ-1ед</t>
    </r>
  </si>
  <si>
    <t>СМЕТ-20тн                    ВОДА-30м3</t>
  </si>
  <si>
    <r>
      <t xml:space="preserve">Очистка прилотковой части дорожных покрытий вакуумно-подметальной машиной с увлажнением - ул </t>
    </r>
    <r>
      <rPr>
        <sz val="11"/>
        <rFont val="Times New Roman"/>
        <family val="1"/>
        <charset val="204"/>
      </rPr>
      <t>Бакунина, Суворова, Октябрьская, Долгова, Плеханова, Володарского, Московская, Чехова, Урицкого, Транспортная, под ж/д мостом, Горб.пер., парковая, Тарханова, Антонова, вокруг нового моста - ПУМ-1ед</t>
    </r>
  </si>
  <si>
    <r>
      <t>Мойка прилотковой и проезжей части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-</t>
    </r>
    <r>
      <rPr>
        <sz val="11"/>
        <rFont val="Times New Roman"/>
        <family val="1"/>
        <charset val="204"/>
      </rPr>
      <t xml:space="preserve">  Суворова, Урицкого, Плеханова, Октябрьская, Бакунина, Чехова, Володарского, Московская, Пенза-1, Парковая, Тарханова, Автономная, вокруг нового моста, под ж/д мостом, Ерик, Злобина, Сердобская, Тухачевского, Павлушкина - ПМ-1ед</t>
    </r>
  </si>
  <si>
    <r>
      <t>Мех прометание прилотковой части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-</t>
    </r>
    <r>
      <rPr>
        <sz val="11"/>
        <rFont val="Times New Roman"/>
        <family val="1"/>
        <charset val="204"/>
      </rPr>
      <t xml:space="preserve"> Луначарского, Огородная, Рабочая, Суворова, Урицкого, Плеханова, Октябрьская, Бакунина, Чехова, Володарского, Московская, Пенза-1, Парковая, Тарханова, Автономная, Антонова - тр.щ-1ед</t>
    </r>
  </si>
  <si>
    <r>
      <t>Очистка и мойка тротуаров, перекрестков, треугольников</t>
    </r>
    <r>
      <rPr>
        <sz val="11"/>
        <rFont val="Times New Roman"/>
        <family val="1"/>
        <charset val="204"/>
      </rPr>
      <t xml:space="preserve"> - ул Суворова, Плеханова, Октябрьская, Московская, Чехова, Парковая, Тарханова, Сердобская, Тухачевского - ПМ-1ед, тр.щ-1ед</t>
    </r>
  </si>
  <si>
    <t>ВОДА-36м3</t>
  </si>
  <si>
    <t>СМЕТ-10тн                  ВОДА-60м3</t>
  </si>
  <si>
    <t>СМЕТ-18тн                ВОДА-60м3</t>
  </si>
  <si>
    <r>
      <t xml:space="preserve">Мойка прилотковой и проезжей части мостов и п/пр </t>
    </r>
    <r>
      <rPr>
        <sz val="11"/>
        <rFont val="Times New Roman"/>
        <family val="1"/>
        <charset val="204"/>
      </rPr>
      <t>- п/пр 8 Марта, Безымянный мост (низовой) - ПМ-1ед</t>
    </r>
  </si>
  <si>
    <t>СМЕТ-6тн                      ВОДА-48м3</t>
  </si>
  <si>
    <t>СМЕТ-20тн                  ВОДА-126м3</t>
  </si>
  <si>
    <t>СМЕТ-18тн  ВОДА-12 м3</t>
  </si>
  <si>
    <r>
      <t xml:space="preserve">Мойка прилотковой и проезжей части - </t>
    </r>
    <r>
      <rPr>
        <sz val="11"/>
        <rFont val="Times New Roman"/>
        <family val="1"/>
        <charset val="204"/>
      </rPr>
      <t>Ленина, Гагарина, Островная - ПМ-1ед</t>
    </r>
  </si>
  <si>
    <r>
      <t xml:space="preserve">Мех мойка прилотковой и проезжей части - </t>
    </r>
    <r>
      <rPr>
        <sz val="11"/>
        <rFont val="Times New Roman"/>
        <family val="1"/>
        <charset val="204"/>
      </rPr>
      <t>Тамбовская, Н.Тамбовская, М.Крылова, Берез.пер., Попова, Ленинградская, Воронова, Кижеватова -  ПМ-1ед</t>
    </r>
  </si>
  <si>
    <t xml:space="preserve">В день:      СМЕТ - 48 тн          ВОДА - 60 м3   </t>
  </si>
  <si>
    <t xml:space="preserve"> В ночь:          СМЕТ - 54 тн                 ВОДА - 330 м3</t>
  </si>
  <si>
    <t xml:space="preserve">За сутки:    СМЕТ - 102 тн            ВОДА - 390 м3       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</si>
</sst>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left" vertical="justify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9" fillId="0" borderId="1" xfId="0" applyFont="1" applyBorder="1"/>
    <xf numFmtId="0" fontId="10" fillId="3" borderId="1" xfId="0" applyFont="1" applyFill="1" applyBorder="1" applyAlignment="1">
      <alignment horizontal="left" vertical="justify" wrapText="1"/>
    </xf>
    <xf numFmtId="0" fontId="10" fillId="2" borderId="1" xfId="0" applyNumberFormat="1" applyFont="1" applyFill="1" applyBorder="1" applyAlignment="1">
      <alignment horizontal="left" vertical="justify" wrapText="1"/>
    </xf>
    <xf numFmtId="0" fontId="10" fillId="2" borderId="1" xfId="0" applyFont="1" applyFill="1" applyBorder="1"/>
    <xf numFmtId="0" fontId="10" fillId="0" borderId="2" xfId="0" applyNumberFormat="1" applyFont="1" applyFill="1" applyBorder="1" applyAlignment="1">
      <alignment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10" fillId="0" borderId="1" xfId="0" applyNumberFormat="1" applyFont="1" applyBorder="1" applyAlignment="1">
      <alignment wrapText="1"/>
    </xf>
    <xf numFmtId="0" fontId="10" fillId="2" borderId="3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4"/>
  <sheetViews>
    <sheetView tabSelected="1" view="pageBreakPreview" topLeftCell="D79" zoomScaleNormal="100" zoomScaleSheetLayoutView="100" workbookViewId="0">
      <selection activeCell="J94" sqref="J94"/>
    </sheetView>
  </sheetViews>
  <sheetFormatPr defaultRowHeight="12.75"/>
  <cols>
    <col min="1" max="1" width="13.140625" customWidth="1"/>
    <col min="2" max="2" width="4.140625" customWidth="1"/>
    <col min="3" max="3" width="4" hidden="1" customWidth="1"/>
    <col min="4" max="4" width="4.140625" customWidth="1"/>
    <col min="5" max="5" width="4.28515625" customWidth="1"/>
    <col min="6" max="6" width="4" hidden="1" customWidth="1"/>
    <col min="7" max="7" width="0.28515625" hidden="1" customWidth="1"/>
    <col min="8" max="8" width="6" customWidth="1"/>
    <col min="9" max="9" width="6.28515625" customWidth="1"/>
    <col min="10" max="10" width="155.14062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73" t="s">
        <v>82</v>
      </c>
      <c r="B2" s="73"/>
      <c r="C2" s="73"/>
      <c r="D2" s="73"/>
      <c r="E2" s="73"/>
      <c r="F2" s="73"/>
      <c r="G2" s="73"/>
      <c r="H2" s="73"/>
      <c r="I2" s="73"/>
      <c r="J2" s="73"/>
    </row>
    <row r="3" spans="1:14" s="4" customFormat="1" ht="15" customHeight="1">
      <c r="A3" s="74" t="s">
        <v>3</v>
      </c>
      <c r="B3" s="74" t="s">
        <v>23</v>
      </c>
      <c r="C3" s="74"/>
      <c r="D3" s="74"/>
      <c r="E3" s="68" t="s">
        <v>48</v>
      </c>
      <c r="F3" s="68"/>
      <c r="G3" s="68"/>
      <c r="H3" s="68"/>
      <c r="I3" s="68"/>
      <c r="J3" s="74"/>
      <c r="N3" s="12"/>
    </row>
    <row r="4" spans="1:14" ht="21" customHeight="1">
      <c r="A4" s="74"/>
      <c r="B4" s="14" t="s">
        <v>20</v>
      </c>
      <c r="C4" s="15" t="s">
        <v>21</v>
      </c>
      <c r="D4" s="14" t="s">
        <v>31</v>
      </c>
      <c r="E4" s="14" t="s">
        <v>20</v>
      </c>
      <c r="F4" s="14" t="s">
        <v>22</v>
      </c>
      <c r="G4" s="14" t="s">
        <v>31</v>
      </c>
      <c r="H4" s="14" t="s">
        <v>54</v>
      </c>
      <c r="I4" s="15" t="s">
        <v>55</v>
      </c>
      <c r="J4" s="74"/>
      <c r="K4" s="4"/>
      <c r="L4" s="4"/>
      <c r="M4" s="4"/>
    </row>
    <row r="5" spans="1:14" ht="12.75" customHeight="1">
      <c r="A5" s="16" t="s">
        <v>4</v>
      </c>
      <c r="B5" s="10">
        <f>SUM(B6:B32)</f>
        <v>22</v>
      </c>
      <c r="C5" s="10">
        <f>SUM(C6:C32)</f>
        <v>0</v>
      </c>
      <c r="D5" s="10">
        <v>14</v>
      </c>
      <c r="E5" s="10">
        <f>7:7+8:8+9:9+10:10+11:11+13:13+14:14+15:15+16:16+17:17+18:18+19:19+20:20+21:21+22:22+23:23+24:24+25:25+26:26+27:27+28:28+29:29+31:31+32:32</f>
        <v>1</v>
      </c>
      <c r="F5" s="10">
        <f>SUM(F6:F32)</f>
        <v>0</v>
      </c>
      <c r="G5" s="10"/>
      <c r="H5" s="17">
        <f>SUM(H6:H32)</f>
        <v>20</v>
      </c>
      <c r="I5" s="17">
        <f>SUM(I6:I32)</f>
        <v>66</v>
      </c>
      <c r="J5" s="18"/>
      <c r="K5" s="4"/>
      <c r="L5" s="4"/>
      <c r="M5" s="4"/>
    </row>
    <row r="6" spans="1:14" ht="14.25" customHeight="1">
      <c r="A6" s="19" t="s">
        <v>5</v>
      </c>
      <c r="B6" s="2">
        <v>1</v>
      </c>
      <c r="C6" s="2"/>
      <c r="D6" s="2">
        <v>1</v>
      </c>
      <c r="E6" s="2"/>
      <c r="F6" s="2"/>
      <c r="G6" s="2"/>
      <c r="H6" s="37"/>
      <c r="I6" s="37"/>
      <c r="J6" s="54" t="s">
        <v>94</v>
      </c>
      <c r="K6" s="55"/>
      <c r="L6" s="55"/>
      <c r="M6" s="55"/>
    </row>
    <row r="7" spans="1:14" ht="16.5" customHeight="1">
      <c r="A7" s="19" t="s">
        <v>69</v>
      </c>
      <c r="B7" s="2">
        <v>2</v>
      </c>
      <c r="C7" s="2"/>
      <c r="D7" s="2"/>
      <c r="E7" s="2"/>
      <c r="F7" s="2"/>
      <c r="G7" s="2"/>
      <c r="H7" s="39">
        <v>20</v>
      </c>
      <c r="I7" s="37">
        <v>30</v>
      </c>
      <c r="J7" s="40" t="s">
        <v>95</v>
      </c>
      <c r="K7" s="55"/>
      <c r="L7" s="55"/>
      <c r="M7" s="55"/>
    </row>
    <row r="8" spans="1:14" ht="27.75" customHeight="1">
      <c r="A8" s="19" t="s">
        <v>42</v>
      </c>
      <c r="B8" s="2">
        <v>2</v>
      </c>
      <c r="C8" s="2"/>
      <c r="D8" s="2"/>
      <c r="E8" s="2"/>
      <c r="F8" s="2"/>
      <c r="G8" s="2"/>
      <c r="H8" s="39"/>
      <c r="I8" s="37"/>
      <c r="J8" s="65" t="s">
        <v>96</v>
      </c>
      <c r="K8" s="55"/>
      <c r="L8" s="55"/>
      <c r="M8" s="55"/>
    </row>
    <row r="9" spans="1:14" ht="16.5" customHeight="1">
      <c r="A9" s="19" t="s">
        <v>44</v>
      </c>
      <c r="B9" s="2">
        <v>2</v>
      </c>
      <c r="C9" s="2"/>
      <c r="D9" s="2"/>
      <c r="E9" s="2">
        <v>1</v>
      </c>
      <c r="F9" s="2"/>
      <c r="G9" s="2"/>
      <c r="H9" s="37"/>
      <c r="I9" s="37">
        <v>36</v>
      </c>
      <c r="J9" s="42"/>
      <c r="K9" s="55"/>
      <c r="L9" s="55"/>
      <c r="M9" s="55"/>
    </row>
    <row r="10" spans="1:14" ht="15" hidden="1" customHeight="1">
      <c r="A10" s="19" t="s">
        <v>29</v>
      </c>
      <c r="B10" s="2"/>
      <c r="C10" s="2"/>
      <c r="D10" s="2"/>
      <c r="E10" s="2"/>
      <c r="F10" s="2"/>
      <c r="G10" s="2"/>
      <c r="H10" s="37"/>
      <c r="I10" s="37"/>
      <c r="J10" s="40"/>
      <c r="K10" s="55"/>
      <c r="L10" s="55"/>
      <c r="M10" s="55"/>
    </row>
    <row r="11" spans="1:14" ht="15.75" customHeight="1">
      <c r="A11" s="19" t="s">
        <v>7</v>
      </c>
      <c r="B11" s="9">
        <v>3</v>
      </c>
      <c r="C11" s="9"/>
      <c r="D11" s="9"/>
      <c r="E11" s="2"/>
      <c r="F11" s="2"/>
      <c r="G11" s="2"/>
      <c r="H11" s="37"/>
      <c r="I11" s="37"/>
      <c r="J11" s="38" t="s">
        <v>108</v>
      </c>
      <c r="K11" s="55"/>
      <c r="L11" s="55"/>
      <c r="M11" s="55"/>
    </row>
    <row r="12" spans="1:14" ht="15" hidden="1" customHeight="1">
      <c r="A12" s="19" t="s">
        <v>0</v>
      </c>
      <c r="B12" s="9"/>
      <c r="C12" s="9"/>
      <c r="D12" s="9"/>
      <c r="E12" s="2"/>
      <c r="F12" s="2"/>
      <c r="G12" s="2"/>
      <c r="H12" s="37"/>
      <c r="I12" s="37"/>
      <c r="J12" s="38"/>
      <c r="K12" s="55"/>
      <c r="L12" s="55"/>
      <c r="M12" s="55"/>
    </row>
    <row r="13" spans="1:14" ht="14.25" customHeight="1">
      <c r="A13" s="19" t="s">
        <v>57</v>
      </c>
      <c r="B13" s="9">
        <v>1</v>
      </c>
      <c r="C13" s="9"/>
      <c r="D13" s="9"/>
      <c r="E13" s="2"/>
      <c r="F13" s="2"/>
      <c r="G13" s="2"/>
      <c r="H13" s="37"/>
      <c r="I13" s="37"/>
      <c r="J13" s="42" t="s">
        <v>78</v>
      </c>
      <c r="K13" s="55"/>
      <c r="L13" s="55"/>
      <c r="M13" s="55"/>
    </row>
    <row r="14" spans="1:14" ht="12.75" hidden="1" customHeight="1">
      <c r="A14" s="19" t="s">
        <v>59</v>
      </c>
      <c r="B14" s="9"/>
      <c r="C14" s="9"/>
      <c r="D14" s="9"/>
      <c r="E14" s="2"/>
      <c r="F14" s="2"/>
      <c r="G14" s="2"/>
      <c r="H14" s="41"/>
      <c r="I14" s="41"/>
      <c r="J14" s="45"/>
      <c r="K14" s="55"/>
      <c r="L14" s="55"/>
      <c r="M14" s="55"/>
    </row>
    <row r="15" spans="1:14" ht="20.25" hidden="1" customHeight="1">
      <c r="A15" s="19" t="s">
        <v>60</v>
      </c>
      <c r="B15" s="9"/>
      <c r="C15" s="9"/>
      <c r="D15" s="9"/>
      <c r="E15" s="2"/>
      <c r="F15" s="2"/>
      <c r="G15" s="2"/>
      <c r="H15" s="41"/>
      <c r="I15" s="41"/>
      <c r="K15" s="55"/>
      <c r="L15" s="55"/>
      <c r="M15" s="55"/>
    </row>
    <row r="16" spans="1:14" ht="30.75" customHeight="1">
      <c r="A16" s="19" t="s">
        <v>8</v>
      </c>
      <c r="B16" s="2"/>
      <c r="C16" s="2"/>
      <c r="D16" s="2"/>
      <c r="E16" s="20"/>
      <c r="F16" s="2"/>
      <c r="G16" s="2"/>
      <c r="H16" s="41"/>
      <c r="I16" s="41"/>
      <c r="J16" s="42" t="s">
        <v>97</v>
      </c>
      <c r="K16" s="55"/>
      <c r="L16" s="55"/>
      <c r="M16" s="55"/>
    </row>
    <row r="17" spans="1:13" ht="16.5" customHeight="1">
      <c r="A17" s="19" t="s">
        <v>15</v>
      </c>
      <c r="B17" s="2">
        <v>4</v>
      </c>
      <c r="C17" s="2"/>
      <c r="D17" s="2"/>
      <c r="E17" s="21"/>
      <c r="F17" s="2"/>
      <c r="G17" s="2"/>
      <c r="H17" s="41"/>
      <c r="I17" s="41"/>
      <c r="J17" s="66" t="s">
        <v>49</v>
      </c>
      <c r="K17" s="67"/>
      <c r="L17" s="67"/>
      <c r="M17" s="67"/>
    </row>
    <row r="18" spans="1:13" ht="14.25" hidden="1" customHeight="1">
      <c r="A18" s="19" t="s">
        <v>30</v>
      </c>
      <c r="B18" s="2"/>
      <c r="C18" s="2"/>
      <c r="D18" s="2"/>
      <c r="E18" s="2"/>
      <c r="F18" s="2"/>
      <c r="G18" s="2"/>
      <c r="H18" s="41"/>
      <c r="I18" s="37"/>
      <c r="J18" s="42"/>
      <c r="K18" s="23"/>
      <c r="L18" s="23"/>
      <c r="M18" s="23"/>
    </row>
    <row r="19" spans="1:13" ht="13.5" hidden="1" customHeight="1">
      <c r="A19" s="19" t="s">
        <v>26</v>
      </c>
      <c r="B19" s="2"/>
      <c r="C19" s="2"/>
      <c r="D19" s="2"/>
      <c r="E19" s="2"/>
      <c r="F19" s="2"/>
      <c r="G19" s="2"/>
      <c r="H19" s="41"/>
      <c r="I19" s="37"/>
    </row>
    <row r="20" spans="1:13" ht="15" hidden="1" customHeight="1">
      <c r="A20" s="19" t="s">
        <v>74</v>
      </c>
      <c r="B20" s="2"/>
      <c r="C20" s="2"/>
      <c r="D20" s="2"/>
      <c r="E20" s="2"/>
      <c r="F20" s="2"/>
      <c r="G20" s="2"/>
      <c r="H20" s="41"/>
      <c r="I20" s="37"/>
      <c r="J20" s="69"/>
      <c r="K20" s="70"/>
      <c r="L20" s="70"/>
      <c r="M20" s="70"/>
    </row>
    <row r="21" spans="1:13" ht="15.75" hidden="1" customHeight="1">
      <c r="A21" s="22" t="s">
        <v>36</v>
      </c>
      <c r="B21" s="2"/>
      <c r="C21" s="2"/>
      <c r="D21" s="2"/>
      <c r="E21" s="2"/>
      <c r="F21" s="2"/>
      <c r="G21" s="2"/>
      <c r="H21" s="41"/>
      <c r="I21" s="41"/>
      <c r="J21" s="71"/>
      <c r="K21" s="72"/>
      <c r="L21" s="72"/>
      <c r="M21" s="72"/>
    </row>
    <row r="22" spans="1:13" ht="16.5" hidden="1" customHeight="1">
      <c r="A22" s="19" t="s">
        <v>77</v>
      </c>
      <c r="B22" s="2"/>
      <c r="C22" s="2"/>
      <c r="D22" s="2"/>
      <c r="E22" s="2"/>
      <c r="F22" s="2"/>
      <c r="G22" s="2"/>
      <c r="H22" s="41"/>
      <c r="I22" s="41"/>
      <c r="J22" s="62"/>
      <c r="K22" s="23"/>
      <c r="L22" s="23"/>
      <c r="M22" s="23"/>
    </row>
    <row r="23" spans="1:13" ht="12.75" hidden="1" customHeight="1">
      <c r="A23" s="19" t="s">
        <v>9</v>
      </c>
      <c r="B23" s="2"/>
      <c r="C23" s="2"/>
      <c r="D23" s="2"/>
      <c r="E23" s="2"/>
      <c r="F23" s="2"/>
      <c r="G23" s="2"/>
      <c r="H23" s="41"/>
      <c r="I23" s="37"/>
      <c r="J23" s="42"/>
      <c r="K23" s="23"/>
      <c r="L23" s="23"/>
      <c r="M23" s="23"/>
    </row>
    <row r="24" spans="1:13" ht="12.75" hidden="1" customHeight="1">
      <c r="A24" s="19" t="s">
        <v>35</v>
      </c>
      <c r="B24" s="2"/>
      <c r="C24" s="2"/>
      <c r="D24" s="2"/>
      <c r="E24" s="2"/>
      <c r="F24" s="2"/>
      <c r="G24" s="2"/>
      <c r="H24" s="37"/>
      <c r="I24" s="37"/>
      <c r="J24" s="66"/>
      <c r="K24" s="67"/>
      <c r="L24" s="67"/>
      <c r="M24" s="67"/>
    </row>
    <row r="25" spans="1:13" ht="13.5" customHeight="1">
      <c r="A25" s="19" t="s">
        <v>56</v>
      </c>
      <c r="B25" s="2">
        <v>1</v>
      </c>
      <c r="C25" s="2"/>
      <c r="D25" s="2"/>
      <c r="E25" s="2"/>
      <c r="F25" s="2"/>
      <c r="G25" s="2"/>
      <c r="H25" s="37"/>
      <c r="I25" s="37"/>
      <c r="J25" s="66"/>
      <c r="K25" s="67"/>
      <c r="L25" s="67"/>
      <c r="M25" s="67"/>
    </row>
    <row r="26" spans="1:13" ht="12.75" customHeight="1">
      <c r="A26" s="19" t="s">
        <v>58</v>
      </c>
      <c r="B26" s="2">
        <v>1</v>
      </c>
      <c r="C26" s="2"/>
      <c r="D26" s="2"/>
      <c r="E26" s="2"/>
      <c r="F26" s="2"/>
      <c r="G26" s="2"/>
      <c r="H26" s="41"/>
      <c r="I26" s="41"/>
      <c r="J26" s="66"/>
      <c r="K26" s="67"/>
      <c r="L26" s="67"/>
      <c r="M26" s="67"/>
    </row>
    <row r="27" spans="1:13" ht="13.5" customHeight="1">
      <c r="A27" s="19" t="s">
        <v>47</v>
      </c>
      <c r="B27" s="2">
        <v>2</v>
      </c>
      <c r="C27" s="2"/>
      <c r="D27" s="2"/>
      <c r="E27" s="2"/>
      <c r="F27" s="2"/>
      <c r="G27" s="2"/>
      <c r="H27" s="41"/>
      <c r="I27" s="41"/>
      <c r="J27" s="23"/>
      <c r="K27" s="23"/>
      <c r="L27" s="23"/>
      <c r="M27" s="23"/>
    </row>
    <row r="28" spans="1:13" ht="14.25" customHeight="1">
      <c r="A28" s="19" t="s">
        <v>27</v>
      </c>
      <c r="B28" s="2">
        <v>1</v>
      </c>
      <c r="C28" s="2"/>
      <c r="D28" s="2"/>
      <c r="E28" s="2"/>
      <c r="F28" s="2"/>
      <c r="G28" s="2"/>
      <c r="H28" s="41"/>
      <c r="I28" s="41"/>
      <c r="J28" s="38" t="s">
        <v>76</v>
      </c>
      <c r="K28" s="23"/>
      <c r="L28" s="23"/>
      <c r="M28" s="23"/>
    </row>
    <row r="29" spans="1:13" ht="18.75" customHeight="1">
      <c r="A29" s="19" t="s">
        <v>73</v>
      </c>
      <c r="B29" s="2"/>
      <c r="C29" s="2"/>
      <c r="D29" s="2"/>
      <c r="E29" s="2"/>
      <c r="F29" s="2"/>
      <c r="G29" s="2"/>
      <c r="H29" s="41"/>
      <c r="I29" s="41"/>
      <c r="J29" s="40" t="s">
        <v>116</v>
      </c>
      <c r="K29" s="23"/>
      <c r="L29" s="23"/>
      <c r="M29" s="23"/>
    </row>
    <row r="30" spans="1:13" ht="12.75" hidden="1" customHeight="1">
      <c r="A30" s="19" t="s">
        <v>17</v>
      </c>
      <c r="B30" s="2"/>
      <c r="C30" s="2"/>
      <c r="D30" s="2"/>
      <c r="E30" s="2"/>
      <c r="F30" s="2"/>
      <c r="G30" s="2"/>
      <c r="H30" s="41"/>
      <c r="I30" s="41"/>
      <c r="J30" s="38"/>
      <c r="K30" s="23"/>
      <c r="L30" s="23"/>
      <c r="M30" s="23"/>
    </row>
    <row r="31" spans="1:13" ht="15" customHeight="1">
      <c r="A31" s="19" t="s">
        <v>72</v>
      </c>
      <c r="B31" s="2">
        <v>2</v>
      </c>
      <c r="C31" s="2"/>
      <c r="D31" s="2"/>
      <c r="E31" s="2"/>
      <c r="F31" s="2"/>
      <c r="G31" s="2"/>
      <c r="H31" s="41"/>
      <c r="I31" s="41"/>
      <c r="J31" s="38" t="s">
        <v>113</v>
      </c>
      <c r="K31" s="55"/>
      <c r="L31" s="55"/>
      <c r="M31" s="55"/>
    </row>
    <row r="32" spans="1:13" ht="12.75" hidden="1" customHeight="1">
      <c r="A32" s="19" t="s">
        <v>33</v>
      </c>
      <c r="B32" s="2"/>
      <c r="C32" s="2"/>
      <c r="D32" s="2"/>
      <c r="E32" s="2"/>
      <c r="F32" s="2"/>
      <c r="G32" s="2"/>
      <c r="H32" s="41"/>
      <c r="I32" s="41"/>
      <c r="J32" s="38"/>
      <c r="K32" s="55"/>
      <c r="L32" s="55"/>
      <c r="M32" s="55"/>
    </row>
    <row r="33" spans="1:13" ht="12.75" customHeight="1">
      <c r="A33" s="24" t="s">
        <v>34</v>
      </c>
      <c r="B33" s="10">
        <f>SUM(B34:B50)</f>
        <v>6</v>
      </c>
      <c r="C33" s="10">
        <f>SUM(C34:C50)</f>
        <v>0</v>
      </c>
      <c r="D33" s="10">
        <v>2</v>
      </c>
      <c r="E33" s="10">
        <f>SUM(E34:E50)</f>
        <v>3</v>
      </c>
      <c r="F33" s="10"/>
      <c r="G33" s="10"/>
      <c r="H33" s="17">
        <f>SUM(H34:H50)</f>
        <v>6</v>
      </c>
      <c r="I33" s="43">
        <f>SUM(I34:I50)</f>
        <v>48</v>
      </c>
      <c r="J33" s="18" t="s">
        <v>66</v>
      </c>
      <c r="K33" s="4"/>
      <c r="L33" s="4"/>
      <c r="M33" s="4"/>
    </row>
    <row r="34" spans="1:13" ht="15.75" customHeight="1">
      <c r="A34" s="25" t="s">
        <v>19</v>
      </c>
      <c r="B34" s="2">
        <v>1</v>
      </c>
      <c r="C34" s="2"/>
      <c r="D34" s="2">
        <v>2</v>
      </c>
      <c r="E34" s="2"/>
      <c r="F34" s="2"/>
      <c r="G34" s="2"/>
      <c r="H34" s="37"/>
      <c r="I34" s="37"/>
      <c r="J34" s="45" t="s">
        <v>99</v>
      </c>
      <c r="K34" s="4"/>
      <c r="L34" s="4"/>
      <c r="M34" s="4"/>
    </row>
    <row r="35" spans="1:13" ht="59.25" customHeight="1">
      <c r="A35" s="25" t="s">
        <v>44</v>
      </c>
      <c r="B35" s="2">
        <v>2</v>
      </c>
      <c r="C35" s="2"/>
      <c r="D35" s="2"/>
      <c r="E35" s="21">
        <v>1</v>
      </c>
      <c r="F35" s="2"/>
      <c r="G35" s="2"/>
      <c r="H35" s="37">
        <v>6</v>
      </c>
      <c r="I35" s="37">
        <v>48</v>
      </c>
      <c r="J35" s="45" t="s">
        <v>80</v>
      </c>
      <c r="K35" s="4"/>
      <c r="L35" s="4"/>
      <c r="M35" s="4"/>
    </row>
    <row r="36" spans="1:13" ht="15.75" hidden="1" customHeight="1">
      <c r="A36" s="25" t="s">
        <v>75</v>
      </c>
      <c r="B36" s="2"/>
      <c r="C36" s="2"/>
      <c r="D36" s="2"/>
      <c r="E36" s="21"/>
      <c r="F36" s="2"/>
      <c r="G36" s="2"/>
      <c r="H36" s="37"/>
      <c r="I36" s="37"/>
      <c r="J36" s="45"/>
      <c r="K36" s="4"/>
      <c r="L36" s="4"/>
      <c r="M36" s="4"/>
    </row>
    <row r="37" spans="1:13" ht="14.25" customHeight="1">
      <c r="A37" s="25" t="s">
        <v>69</v>
      </c>
      <c r="B37" s="2">
        <v>1</v>
      </c>
      <c r="C37" s="2"/>
      <c r="D37" s="2"/>
      <c r="E37" s="21">
        <v>1</v>
      </c>
      <c r="F37" s="2"/>
      <c r="G37" s="2"/>
      <c r="H37" s="37"/>
      <c r="I37" s="37"/>
      <c r="J37" s="45"/>
      <c r="K37" s="4"/>
      <c r="L37" s="4"/>
      <c r="M37" s="4"/>
    </row>
    <row r="38" spans="1:13" ht="15" hidden="1" customHeight="1">
      <c r="A38" s="25" t="s">
        <v>70</v>
      </c>
      <c r="B38" s="2"/>
      <c r="C38" s="2"/>
      <c r="D38" s="2"/>
      <c r="E38" s="21"/>
      <c r="F38" s="2"/>
      <c r="G38" s="2"/>
      <c r="H38" s="41"/>
      <c r="I38" s="37"/>
      <c r="J38" s="40"/>
      <c r="K38" s="4"/>
      <c r="L38" s="4"/>
      <c r="M38" s="4"/>
    </row>
    <row r="39" spans="1:13" ht="17.25" hidden="1" customHeight="1">
      <c r="A39" s="25" t="s">
        <v>45</v>
      </c>
      <c r="B39" s="21"/>
      <c r="C39" s="3"/>
      <c r="D39" s="21"/>
      <c r="E39" s="3"/>
      <c r="F39" s="3"/>
      <c r="G39" s="2"/>
      <c r="H39" s="37"/>
      <c r="I39" s="37"/>
      <c r="J39" s="45"/>
      <c r="K39" s="4"/>
      <c r="L39" s="4"/>
      <c r="M39" s="4"/>
    </row>
    <row r="40" spans="1:13" ht="13.5" hidden="1" customHeight="1">
      <c r="A40" s="26" t="s">
        <v>35</v>
      </c>
      <c r="B40" s="2"/>
      <c r="C40" s="2"/>
      <c r="D40" s="2"/>
      <c r="E40" s="21"/>
      <c r="F40" s="21"/>
      <c r="G40" s="2"/>
      <c r="H40" s="44"/>
      <c r="I40" s="37"/>
      <c r="J40" s="40"/>
      <c r="K40" s="4"/>
      <c r="L40" s="4"/>
      <c r="M40" s="4"/>
    </row>
    <row r="41" spans="1:13" ht="16.5" customHeight="1">
      <c r="A41" s="25" t="s">
        <v>29</v>
      </c>
      <c r="B41" s="2">
        <v>2</v>
      </c>
      <c r="C41" s="2"/>
      <c r="D41" s="2"/>
      <c r="E41" s="21">
        <v>1</v>
      </c>
      <c r="F41" s="21"/>
      <c r="G41" s="2"/>
      <c r="H41" s="41"/>
      <c r="I41" s="4"/>
      <c r="J41" s="45"/>
      <c r="K41" s="4"/>
      <c r="L41" s="4"/>
      <c r="M41" s="4"/>
    </row>
    <row r="42" spans="1:13" ht="15" hidden="1" customHeight="1">
      <c r="A42" s="25" t="s">
        <v>27</v>
      </c>
      <c r="B42" s="2"/>
      <c r="C42" s="2"/>
      <c r="D42" s="2"/>
      <c r="E42" s="21"/>
      <c r="F42" s="21"/>
      <c r="G42" s="2"/>
      <c r="H42" s="37"/>
      <c r="I42" s="37"/>
      <c r="J42" s="45"/>
      <c r="K42" s="4"/>
      <c r="L42" s="4"/>
      <c r="M42" s="4"/>
    </row>
    <row r="43" spans="1:13" ht="15" hidden="1" customHeight="1">
      <c r="A43" s="25" t="s">
        <v>8</v>
      </c>
      <c r="B43" s="2"/>
      <c r="C43" s="2"/>
      <c r="D43" s="2"/>
      <c r="E43" s="21"/>
      <c r="F43" s="21"/>
      <c r="G43" s="2"/>
      <c r="H43" s="37"/>
      <c r="I43" s="37"/>
      <c r="J43" s="40"/>
      <c r="K43" s="4"/>
      <c r="L43" s="4"/>
      <c r="M43" s="4"/>
    </row>
    <row r="44" spans="1:13" ht="15.75" customHeight="1">
      <c r="A44" s="25" t="s">
        <v>14</v>
      </c>
      <c r="B44" s="2"/>
      <c r="C44" s="2"/>
      <c r="D44" s="2"/>
      <c r="E44" s="21"/>
      <c r="F44" s="21"/>
      <c r="G44" s="2"/>
      <c r="H44" s="37"/>
      <c r="I44" s="44"/>
      <c r="J44" s="38" t="s">
        <v>86</v>
      </c>
      <c r="K44" s="4"/>
      <c r="L44" s="4"/>
      <c r="M44" s="4"/>
    </row>
    <row r="45" spans="1:13" ht="30.75" customHeight="1">
      <c r="A45" s="19" t="s">
        <v>7</v>
      </c>
      <c r="B45" s="2"/>
      <c r="C45" s="2"/>
      <c r="D45" s="2"/>
      <c r="E45" s="27"/>
      <c r="F45" s="2"/>
      <c r="G45" s="2"/>
      <c r="H45" s="41"/>
      <c r="I45" s="37"/>
      <c r="J45" s="45" t="s">
        <v>109</v>
      </c>
      <c r="K45" s="4"/>
      <c r="L45" s="4"/>
      <c r="M45" s="4"/>
    </row>
    <row r="46" spans="1:13" ht="29.25" customHeight="1">
      <c r="A46" s="19" t="s">
        <v>30</v>
      </c>
      <c r="B46" s="2"/>
      <c r="C46" s="2"/>
      <c r="D46" s="2"/>
      <c r="E46" s="27"/>
      <c r="F46" s="2"/>
      <c r="G46" s="2"/>
      <c r="H46" s="41"/>
      <c r="I46" s="37"/>
      <c r="J46" s="45" t="s">
        <v>110</v>
      </c>
      <c r="K46" s="4"/>
      <c r="L46" s="4"/>
      <c r="M46" s="4"/>
    </row>
    <row r="47" spans="1:13" ht="29.25" customHeight="1">
      <c r="A47" s="19" t="s">
        <v>17</v>
      </c>
      <c r="B47" s="2"/>
      <c r="C47" s="2"/>
      <c r="D47" s="2"/>
      <c r="E47" s="21"/>
      <c r="F47" s="2"/>
      <c r="G47" s="2"/>
      <c r="H47" s="41"/>
      <c r="I47" s="47"/>
      <c r="J47" s="45" t="s">
        <v>112</v>
      </c>
      <c r="K47" s="4"/>
      <c r="L47" s="4"/>
      <c r="M47" s="4"/>
    </row>
    <row r="48" spans="1:13" ht="29.25" customHeight="1">
      <c r="A48" s="19" t="s">
        <v>61</v>
      </c>
      <c r="B48" s="2"/>
      <c r="C48" s="2"/>
      <c r="D48" s="2"/>
      <c r="E48" s="21"/>
      <c r="F48" s="2"/>
      <c r="G48" s="2"/>
      <c r="H48" s="41"/>
      <c r="I48" s="47"/>
      <c r="J48" s="45" t="s">
        <v>111</v>
      </c>
      <c r="K48" s="4"/>
      <c r="L48" s="4"/>
      <c r="M48" s="4"/>
    </row>
    <row r="49" spans="1:13" ht="15" customHeight="1">
      <c r="A49" s="19" t="s">
        <v>28</v>
      </c>
      <c r="B49" s="2"/>
      <c r="C49" s="2"/>
      <c r="D49" s="4"/>
      <c r="E49" s="21"/>
      <c r="F49" s="2"/>
      <c r="G49" s="2"/>
      <c r="H49" s="41"/>
      <c r="I49" s="41"/>
      <c r="J49" s="45" t="s">
        <v>117</v>
      </c>
      <c r="K49" s="4"/>
      <c r="L49" s="4"/>
      <c r="M49" s="4"/>
    </row>
    <row r="50" spans="1:13" ht="12" hidden="1" customHeight="1">
      <c r="A50" s="19" t="s">
        <v>40</v>
      </c>
      <c r="B50" s="2"/>
      <c r="C50" s="2"/>
      <c r="D50" s="2"/>
      <c r="E50" s="21"/>
      <c r="F50" s="2"/>
      <c r="G50" s="2"/>
      <c r="H50" s="41"/>
      <c r="I50" s="41"/>
      <c r="J50" s="38"/>
      <c r="K50" s="4"/>
      <c r="L50" s="4"/>
      <c r="M50" s="4"/>
    </row>
    <row r="51" spans="1:13" ht="12.75" customHeight="1">
      <c r="A51" s="24" t="s">
        <v>10</v>
      </c>
      <c r="B51" s="10">
        <f>SUM(B52:B68)</f>
        <v>5</v>
      </c>
      <c r="C51" s="10">
        <f>SUM(C52:C68)</f>
        <v>0</v>
      </c>
      <c r="D51" s="10">
        <v>3</v>
      </c>
      <c r="E51" s="10">
        <f>SUM(E52:E68)</f>
        <v>5</v>
      </c>
      <c r="F51" s="10"/>
      <c r="G51" s="10"/>
      <c r="H51" s="17">
        <f>SUM(H52:H68)</f>
        <v>30</v>
      </c>
      <c r="I51" s="17">
        <f>SUM(I52:I68)</f>
        <v>144</v>
      </c>
      <c r="J51" s="18"/>
      <c r="K51" s="4"/>
      <c r="L51" s="4"/>
      <c r="M51" s="4"/>
    </row>
    <row r="52" spans="1:13" ht="15" customHeight="1">
      <c r="A52" s="19" t="s">
        <v>5</v>
      </c>
      <c r="B52" s="2">
        <v>1</v>
      </c>
      <c r="C52" s="2"/>
      <c r="D52" s="2">
        <v>3</v>
      </c>
      <c r="E52" s="2"/>
      <c r="F52" s="2"/>
      <c r="G52" s="2"/>
      <c r="H52" s="37"/>
      <c r="I52" s="37"/>
      <c r="J52" s="36" t="s">
        <v>91</v>
      </c>
      <c r="K52" s="4"/>
      <c r="L52" s="4"/>
      <c r="M52" s="4"/>
    </row>
    <row r="53" spans="1:13" ht="27.75" customHeight="1">
      <c r="A53" s="19" t="s">
        <v>6</v>
      </c>
      <c r="B53" s="2">
        <v>1</v>
      </c>
      <c r="C53" s="2"/>
      <c r="D53" s="2"/>
      <c r="E53" s="2">
        <v>1</v>
      </c>
      <c r="F53" s="2"/>
      <c r="G53" s="2"/>
      <c r="H53" s="37">
        <v>10</v>
      </c>
      <c r="I53" s="37">
        <v>18</v>
      </c>
      <c r="J53" s="61" t="s">
        <v>93</v>
      </c>
      <c r="K53" s="4"/>
      <c r="L53" s="4"/>
      <c r="M53" s="4"/>
    </row>
    <row r="54" spans="1:13" ht="15" customHeight="1">
      <c r="A54" s="19" t="s">
        <v>45</v>
      </c>
      <c r="B54" s="2"/>
      <c r="C54" s="2"/>
      <c r="D54" s="2"/>
      <c r="E54" s="2"/>
      <c r="F54" s="2"/>
      <c r="G54" s="2"/>
      <c r="H54" s="37"/>
      <c r="I54" s="37"/>
      <c r="J54" s="57" t="s">
        <v>92</v>
      </c>
      <c r="K54" s="4"/>
      <c r="L54" s="4"/>
      <c r="M54" s="4"/>
    </row>
    <row r="55" spans="1:13" ht="15" customHeight="1">
      <c r="A55" s="19" t="s">
        <v>15</v>
      </c>
      <c r="B55" s="2">
        <v>1</v>
      </c>
      <c r="C55" s="2"/>
      <c r="D55" s="2"/>
      <c r="E55" s="27"/>
      <c r="F55" s="2"/>
      <c r="G55" s="2"/>
      <c r="H55" s="37">
        <v>20</v>
      </c>
      <c r="I55" s="37">
        <v>126</v>
      </c>
      <c r="J55" s="59" t="s">
        <v>105</v>
      </c>
      <c r="K55" s="4"/>
      <c r="L55" s="4"/>
      <c r="M55" s="4"/>
    </row>
    <row r="56" spans="1:13" ht="14.25" hidden="1" customHeight="1">
      <c r="A56" s="19" t="s">
        <v>28</v>
      </c>
      <c r="B56" s="2"/>
      <c r="C56" s="2"/>
      <c r="D56" s="28"/>
      <c r="E56" s="2"/>
      <c r="F56" s="2"/>
      <c r="G56" s="2"/>
      <c r="H56" s="37"/>
      <c r="I56" s="37"/>
      <c r="J56" s="40"/>
      <c r="K56" s="4"/>
      <c r="L56" s="4"/>
      <c r="M56" s="4"/>
    </row>
    <row r="57" spans="1:13" ht="14.25" hidden="1" customHeight="1">
      <c r="A57" s="19" t="s">
        <v>17</v>
      </c>
      <c r="B57" s="2"/>
      <c r="C57" s="2"/>
      <c r="D57" s="4"/>
      <c r="E57" s="48"/>
      <c r="F57" s="2"/>
      <c r="G57" s="2"/>
      <c r="H57" s="41"/>
      <c r="I57" s="37"/>
      <c r="J57" s="60"/>
      <c r="K57" s="4"/>
      <c r="L57" s="4"/>
      <c r="M57" s="4"/>
    </row>
    <row r="58" spans="1:13" ht="16.5" customHeight="1">
      <c r="A58" s="19" t="s">
        <v>51</v>
      </c>
      <c r="B58" s="2">
        <v>1</v>
      </c>
      <c r="C58" s="2"/>
      <c r="D58" s="2"/>
      <c r="E58" s="46">
        <v>2</v>
      </c>
      <c r="F58" s="2"/>
      <c r="G58" s="2"/>
      <c r="H58" s="37"/>
      <c r="I58" s="37"/>
      <c r="J58" s="60" t="s">
        <v>104</v>
      </c>
      <c r="K58" s="4"/>
      <c r="L58" s="4"/>
      <c r="M58" s="4"/>
    </row>
    <row r="59" spans="1:13" ht="13.5" customHeight="1">
      <c r="A59" s="19" t="s">
        <v>7</v>
      </c>
      <c r="B59" s="2">
        <v>1</v>
      </c>
      <c r="C59" s="2"/>
      <c r="D59" s="2"/>
      <c r="E59" s="2"/>
      <c r="F59" s="2"/>
      <c r="G59" s="2"/>
      <c r="H59" s="41"/>
      <c r="I59" s="41"/>
      <c r="J59" s="61"/>
      <c r="K59" s="4"/>
      <c r="L59" s="4"/>
      <c r="M59" s="4"/>
    </row>
    <row r="60" spans="1:13" ht="15" hidden="1" customHeight="1">
      <c r="A60" s="19" t="s">
        <v>63</v>
      </c>
      <c r="B60" s="2"/>
      <c r="C60" s="2"/>
      <c r="D60" s="2"/>
      <c r="E60" s="2"/>
      <c r="F60" s="41"/>
      <c r="G60" s="2"/>
      <c r="H60" s="4"/>
      <c r="I60" s="37"/>
      <c r="J60" s="60"/>
      <c r="K60" s="4"/>
      <c r="L60" s="4"/>
      <c r="M60" s="4"/>
    </row>
    <row r="61" spans="1:13" ht="15.75" hidden="1" customHeight="1">
      <c r="A61" s="19" t="s">
        <v>68</v>
      </c>
      <c r="B61" s="2"/>
      <c r="C61" s="2"/>
      <c r="D61" s="2"/>
      <c r="E61" s="2"/>
      <c r="F61" s="41"/>
      <c r="G61" s="2"/>
      <c r="H61" s="4"/>
      <c r="I61" s="37"/>
      <c r="J61" s="63"/>
      <c r="K61" s="4"/>
      <c r="L61" s="4"/>
      <c r="M61" s="4"/>
    </row>
    <row r="62" spans="1:13" ht="15" customHeight="1">
      <c r="A62" s="19" t="s">
        <v>69</v>
      </c>
      <c r="B62" s="2"/>
      <c r="C62" s="2"/>
      <c r="D62" s="2"/>
      <c r="E62" s="2">
        <v>2</v>
      </c>
      <c r="F62" s="41"/>
      <c r="G62" s="2"/>
      <c r="H62" s="4"/>
      <c r="I62" s="37"/>
      <c r="J62" s="59" t="s">
        <v>85</v>
      </c>
      <c r="K62" s="4"/>
      <c r="L62" s="4"/>
      <c r="M62" s="4"/>
    </row>
    <row r="63" spans="1:13" ht="44.25" customHeight="1">
      <c r="A63" s="19" t="s">
        <v>27</v>
      </c>
      <c r="B63" s="2"/>
      <c r="C63" s="2"/>
      <c r="D63" s="2"/>
      <c r="E63" s="2"/>
      <c r="F63" s="2"/>
      <c r="G63" s="2"/>
      <c r="H63" s="41"/>
      <c r="I63" s="37"/>
      <c r="J63" s="45" t="s">
        <v>103</v>
      </c>
      <c r="K63" s="4"/>
      <c r="L63" s="4"/>
      <c r="M63" s="4"/>
    </row>
    <row r="64" spans="1:13" ht="42.75" customHeight="1">
      <c r="A64" s="19" t="s">
        <v>26</v>
      </c>
      <c r="B64" s="2"/>
      <c r="C64" s="2"/>
      <c r="D64" s="2"/>
      <c r="E64" s="2"/>
      <c r="F64" s="2"/>
      <c r="G64" s="2"/>
      <c r="H64" s="41"/>
      <c r="I64" s="37"/>
      <c r="J64" s="54" t="s">
        <v>81</v>
      </c>
      <c r="K64" s="4"/>
      <c r="L64" s="4"/>
      <c r="M64" s="4"/>
    </row>
    <row r="65" spans="1:13" ht="28.5" customHeight="1">
      <c r="A65" s="19"/>
      <c r="B65" s="2"/>
      <c r="C65" s="2"/>
      <c r="D65" s="2"/>
      <c r="E65" s="2"/>
      <c r="F65" s="2"/>
      <c r="G65" s="2"/>
      <c r="H65" s="41"/>
      <c r="I65" s="37"/>
      <c r="J65" s="40" t="s">
        <v>106</v>
      </c>
      <c r="K65" s="4"/>
      <c r="L65" s="4"/>
      <c r="M65" s="4"/>
    </row>
    <row r="66" spans="1:13" ht="15.75" customHeight="1">
      <c r="A66" s="19"/>
      <c r="B66" s="2"/>
      <c r="C66" s="2"/>
      <c r="D66" s="2"/>
      <c r="E66" s="2"/>
      <c r="F66" s="2"/>
      <c r="G66" s="2"/>
      <c r="H66" s="41"/>
      <c r="I66" s="37"/>
      <c r="J66" s="40" t="s">
        <v>107</v>
      </c>
      <c r="K66" s="4"/>
      <c r="L66" s="4"/>
      <c r="M66" s="4"/>
    </row>
    <row r="67" spans="1:13" ht="43.5" customHeight="1">
      <c r="A67" s="19" t="s">
        <v>30</v>
      </c>
      <c r="B67" s="2"/>
      <c r="C67" s="2"/>
      <c r="D67" s="2"/>
      <c r="E67" s="2"/>
      <c r="F67" s="2"/>
      <c r="G67" s="2"/>
      <c r="H67" s="41"/>
      <c r="I67" s="37"/>
      <c r="J67" s="59" t="s">
        <v>79</v>
      </c>
      <c r="K67" s="4"/>
      <c r="L67" s="4"/>
      <c r="M67" s="4"/>
    </row>
    <row r="68" spans="1:13" ht="14.25" customHeight="1">
      <c r="A68" s="19" t="s">
        <v>40</v>
      </c>
      <c r="B68" s="27"/>
      <c r="C68" s="2"/>
      <c r="D68" s="2"/>
      <c r="E68" s="20"/>
      <c r="F68" s="2"/>
      <c r="G68" s="2"/>
      <c r="H68" s="41"/>
      <c r="I68" s="41"/>
      <c r="J68" s="38" t="s">
        <v>118</v>
      </c>
      <c r="K68" s="4"/>
      <c r="L68" s="4"/>
      <c r="M68" s="4"/>
    </row>
    <row r="69" spans="1:13" ht="13.5" customHeight="1">
      <c r="A69" s="24" t="s">
        <v>13</v>
      </c>
      <c r="B69" s="10">
        <f>SUM(B70:B85)</f>
        <v>6</v>
      </c>
      <c r="C69" s="10">
        <f>SUM(C70:C85)</f>
        <v>0</v>
      </c>
      <c r="D69" s="10">
        <v>2</v>
      </c>
      <c r="E69" s="53">
        <f>70:70+71:71+72:72+73:73+74:74+75:75+76:76+77:77+78:78+79:79+80:80+81:81+82:82+83:83+84:84+85:85</f>
        <v>4</v>
      </c>
      <c r="F69" s="10"/>
      <c r="G69" s="10"/>
      <c r="H69" s="17">
        <f>SUM(H70:H85)</f>
        <v>36</v>
      </c>
      <c r="I69" s="17">
        <f>SUM(I70:I85)</f>
        <v>72</v>
      </c>
      <c r="J69" s="56"/>
      <c r="K69" s="4"/>
      <c r="L69" s="4"/>
      <c r="M69" s="4"/>
    </row>
    <row r="70" spans="1:13" ht="17.25" customHeight="1">
      <c r="A70" s="19" t="s">
        <v>5</v>
      </c>
      <c r="B70" s="2">
        <v>1</v>
      </c>
      <c r="C70" s="2"/>
      <c r="D70" s="2">
        <v>2</v>
      </c>
      <c r="E70" s="2"/>
      <c r="F70" s="2"/>
      <c r="G70" s="2"/>
      <c r="H70" s="37"/>
      <c r="I70" s="37"/>
      <c r="J70" s="36" t="s">
        <v>87</v>
      </c>
      <c r="K70" s="4"/>
      <c r="L70" s="4"/>
      <c r="M70" s="4"/>
    </row>
    <row r="71" spans="1:13" ht="16.5" customHeight="1">
      <c r="A71" s="19" t="s">
        <v>69</v>
      </c>
      <c r="B71" s="2">
        <v>2</v>
      </c>
      <c r="C71" s="2"/>
      <c r="D71" s="2"/>
      <c r="E71" s="2">
        <v>2</v>
      </c>
      <c r="F71" s="2"/>
      <c r="G71" s="2"/>
      <c r="H71" s="37">
        <v>18</v>
      </c>
      <c r="I71" s="37">
        <v>12</v>
      </c>
      <c r="J71" s="57" t="s">
        <v>88</v>
      </c>
      <c r="K71" s="4"/>
      <c r="L71" s="4"/>
      <c r="M71" s="4"/>
    </row>
    <row r="72" spans="1:13" ht="15.75" customHeight="1">
      <c r="A72" s="19" t="s">
        <v>68</v>
      </c>
      <c r="B72" s="2"/>
      <c r="C72" s="2"/>
      <c r="D72" s="2"/>
      <c r="E72" s="2"/>
      <c r="F72" s="2"/>
      <c r="G72" s="2"/>
      <c r="H72" s="37"/>
      <c r="I72" s="37"/>
      <c r="J72" s="45" t="s">
        <v>89</v>
      </c>
      <c r="K72" s="4"/>
      <c r="L72" s="4"/>
      <c r="M72" s="4"/>
    </row>
    <row r="73" spans="1:13" ht="15" customHeight="1">
      <c r="A73" s="19" t="s">
        <v>15</v>
      </c>
      <c r="B73" s="2"/>
      <c r="C73" s="2"/>
      <c r="D73" s="2"/>
      <c r="E73" s="2"/>
      <c r="F73" s="2"/>
      <c r="G73" s="2"/>
      <c r="H73" s="37">
        <v>18</v>
      </c>
      <c r="I73" s="37">
        <v>60</v>
      </c>
      <c r="J73" s="40" t="s">
        <v>90</v>
      </c>
      <c r="K73" s="4"/>
      <c r="L73" s="4"/>
      <c r="M73" s="4"/>
    </row>
    <row r="74" spans="1:13" ht="16.5" hidden="1" customHeight="1">
      <c r="A74" s="19" t="s">
        <v>62</v>
      </c>
      <c r="B74" s="2"/>
      <c r="C74" s="2"/>
      <c r="D74" s="2"/>
      <c r="E74" s="2"/>
      <c r="F74" s="2"/>
      <c r="G74" s="2"/>
      <c r="H74" s="37"/>
      <c r="I74" s="37"/>
      <c r="J74" s="40"/>
      <c r="K74" s="4"/>
      <c r="L74" s="4"/>
      <c r="M74" s="4"/>
    </row>
    <row r="75" spans="1:13" ht="15.75" hidden="1" customHeight="1">
      <c r="A75" s="19" t="s">
        <v>7</v>
      </c>
      <c r="B75" s="2"/>
      <c r="C75" s="2"/>
      <c r="D75" s="2"/>
      <c r="E75" s="2"/>
      <c r="F75" s="2"/>
      <c r="G75" s="2"/>
      <c r="H75" s="37"/>
      <c r="I75" s="37"/>
      <c r="K75" s="4"/>
      <c r="L75" s="4"/>
      <c r="M75" s="4"/>
    </row>
    <row r="76" spans="1:13" ht="14.25" customHeight="1">
      <c r="A76" s="19" t="s">
        <v>44</v>
      </c>
      <c r="B76" s="2">
        <v>1</v>
      </c>
      <c r="C76" s="2"/>
      <c r="D76" s="2"/>
      <c r="E76" s="2">
        <v>1</v>
      </c>
      <c r="F76" s="2"/>
      <c r="G76" s="2"/>
      <c r="H76" s="37"/>
      <c r="I76" s="44"/>
      <c r="J76" s="38" t="s">
        <v>119</v>
      </c>
      <c r="K76" s="4"/>
      <c r="L76" s="4"/>
      <c r="M76" s="4"/>
    </row>
    <row r="77" spans="1:13" ht="15" customHeight="1">
      <c r="A77" s="19" t="s">
        <v>29</v>
      </c>
      <c r="B77" s="2">
        <v>2</v>
      </c>
      <c r="C77" s="2"/>
      <c r="D77" s="2"/>
      <c r="E77" s="2">
        <v>1</v>
      </c>
      <c r="F77" s="2"/>
      <c r="G77" s="2"/>
      <c r="H77" s="37"/>
      <c r="I77" s="37"/>
      <c r="J77" s="45"/>
      <c r="K77" s="4"/>
      <c r="L77" s="4"/>
      <c r="M77" s="4"/>
    </row>
    <row r="78" spans="1:13" ht="13.5" customHeight="1">
      <c r="A78" s="19" t="s">
        <v>30</v>
      </c>
      <c r="B78" s="2"/>
      <c r="C78" s="2"/>
      <c r="D78" s="9"/>
      <c r="E78" s="2"/>
      <c r="F78" s="2"/>
      <c r="G78" s="2"/>
      <c r="H78" s="37"/>
      <c r="I78" s="37"/>
      <c r="J78" s="40" t="s">
        <v>84</v>
      </c>
      <c r="K78" s="4"/>
      <c r="L78" s="4"/>
      <c r="M78" s="4"/>
    </row>
    <row r="79" spans="1:13" ht="15.75" customHeight="1">
      <c r="A79" s="19" t="s">
        <v>26</v>
      </c>
      <c r="B79" s="2"/>
      <c r="C79" s="2"/>
      <c r="D79" s="9"/>
      <c r="E79" s="2"/>
      <c r="F79" s="2"/>
      <c r="G79" s="2"/>
      <c r="H79" s="37"/>
      <c r="I79" s="37"/>
      <c r="J79" s="45" t="s">
        <v>101</v>
      </c>
      <c r="K79" s="4"/>
      <c r="L79" s="4"/>
      <c r="M79" s="4"/>
    </row>
    <row r="80" spans="1:13" ht="15" customHeight="1">
      <c r="A80" s="19" t="s">
        <v>18</v>
      </c>
      <c r="B80" s="2"/>
      <c r="C80" s="2"/>
      <c r="D80" s="9"/>
      <c r="E80" s="2"/>
      <c r="F80" s="2"/>
      <c r="G80" s="2"/>
      <c r="H80" s="37"/>
      <c r="I80" s="37"/>
      <c r="J80" s="57" t="s">
        <v>120</v>
      </c>
      <c r="K80" s="4"/>
      <c r="L80" s="4"/>
      <c r="M80" s="4"/>
    </row>
    <row r="81" spans="1:13" ht="13.5" customHeight="1">
      <c r="A81" s="19" t="s">
        <v>35</v>
      </c>
      <c r="B81" s="2"/>
      <c r="C81" s="2"/>
      <c r="D81" s="2"/>
      <c r="E81" s="2"/>
      <c r="F81" s="2"/>
      <c r="G81" s="2"/>
      <c r="H81" s="37"/>
      <c r="I81" s="37"/>
      <c r="J81" s="40" t="s">
        <v>102</v>
      </c>
      <c r="K81" s="4"/>
      <c r="L81" s="4"/>
      <c r="M81" s="4"/>
    </row>
    <row r="82" spans="1:13" ht="14.25" hidden="1" customHeight="1">
      <c r="A82" s="19" t="s">
        <v>45</v>
      </c>
      <c r="B82" s="2"/>
      <c r="C82" s="2"/>
      <c r="D82" s="2"/>
      <c r="E82" s="2"/>
      <c r="F82" s="2"/>
      <c r="G82" s="2"/>
      <c r="H82" s="37"/>
      <c r="I82" s="37"/>
      <c r="J82" s="40"/>
      <c r="K82" s="4"/>
      <c r="L82" s="4"/>
      <c r="M82" s="4"/>
    </row>
    <row r="83" spans="1:13" ht="14.25" customHeight="1">
      <c r="A83" s="19" t="s">
        <v>27</v>
      </c>
      <c r="B83" s="2"/>
      <c r="C83" s="2"/>
      <c r="D83" s="2"/>
      <c r="E83" s="2"/>
      <c r="F83" s="2"/>
      <c r="G83" s="2"/>
      <c r="H83" s="37"/>
      <c r="I83" s="37"/>
      <c r="J83" s="45" t="s">
        <v>115</v>
      </c>
      <c r="K83" s="4"/>
      <c r="L83" s="4"/>
      <c r="M83" s="4"/>
    </row>
    <row r="84" spans="1:13" ht="12" hidden="1" customHeight="1">
      <c r="A84" s="19" t="s">
        <v>17</v>
      </c>
      <c r="B84" s="2"/>
      <c r="C84" s="2"/>
      <c r="D84" s="2"/>
      <c r="E84" s="2"/>
      <c r="F84" s="2"/>
      <c r="G84" s="2"/>
      <c r="H84" s="37"/>
      <c r="I84" s="37"/>
      <c r="J84" s="42"/>
      <c r="K84" s="4"/>
      <c r="L84" s="4"/>
      <c r="M84" s="4"/>
    </row>
    <row r="85" spans="1:13" ht="13.5" hidden="1" customHeight="1">
      <c r="A85" s="19" t="s">
        <v>9</v>
      </c>
      <c r="B85" s="2"/>
      <c r="C85" s="2"/>
      <c r="D85" s="2"/>
      <c r="E85" s="2"/>
      <c r="F85" s="2"/>
      <c r="G85" s="2"/>
      <c r="H85" s="37"/>
      <c r="I85" s="37"/>
      <c r="J85" s="36"/>
      <c r="K85" s="4"/>
      <c r="L85" s="4"/>
      <c r="M85" s="4"/>
    </row>
    <row r="86" spans="1:13" ht="13.5" customHeight="1">
      <c r="A86" s="24" t="s">
        <v>11</v>
      </c>
      <c r="B86" s="10">
        <f>SUM(B87:B103)</f>
        <v>2</v>
      </c>
      <c r="C86" s="10">
        <f>SUM(C87:C103)</f>
        <v>0</v>
      </c>
      <c r="D86" s="10">
        <v>2</v>
      </c>
      <c r="E86" s="10">
        <f>87:87+88:88+89:89+90:90+91:91+92:92+93:93+94:94+95:95+96:96+97:97+98:98+99:99+100:100+101:101+102:102+103:103</f>
        <v>3</v>
      </c>
      <c r="F86" s="10"/>
      <c r="G86" s="10"/>
      <c r="H86" s="17">
        <f>SUM(H87:H103)</f>
        <v>10</v>
      </c>
      <c r="I86" s="43">
        <f>SUM(I87:I103)</f>
        <v>60</v>
      </c>
      <c r="J86" s="64"/>
      <c r="K86" s="4"/>
      <c r="L86" s="4"/>
      <c r="M86" s="4"/>
    </row>
    <row r="87" spans="1:13" ht="16.5" customHeight="1">
      <c r="A87" s="19" t="s">
        <v>5</v>
      </c>
      <c r="B87" s="2">
        <v>1</v>
      </c>
      <c r="C87" s="2"/>
      <c r="D87" s="2">
        <v>2</v>
      </c>
      <c r="E87" s="2"/>
      <c r="F87" s="2"/>
      <c r="G87" s="2"/>
      <c r="H87" s="37"/>
      <c r="I87" s="49"/>
      <c r="J87" s="36" t="s">
        <v>98</v>
      </c>
      <c r="K87" s="4"/>
      <c r="L87" s="4"/>
      <c r="M87" s="4"/>
    </row>
    <row r="88" spans="1:13" ht="13.5" customHeight="1">
      <c r="A88" s="19" t="s">
        <v>52</v>
      </c>
      <c r="B88" s="2"/>
      <c r="C88" s="2"/>
      <c r="D88" s="2"/>
      <c r="E88" s="2">
        <v>1</v>
      </c>
      <c r="F88" s="2"/>
      <c r="G88" s="2"/>
      <c r="H88" s="37">
        <v>10</v>
      </c>
      <c r="I88" s="50">
        <v>60</v>
      </c>
      <c r="J88" s="45"/>
      <c r="K88" s="4"/>
      <c r="L88" s="4"/>
      <c r="M88" s="4"/>
    </row>
    <row r="89" spans="1:13" ht="11.25" customHeight="1">
      <c r="A89" s="19" t="s">
        <v>64</v>
      </c>
      <c r="B89" s="2">
        <v>1</v>
      </c>
      <c r="C89" s="2"/>
      <c r="D89" s="2"/>
      <c r="E89" s="2">
        <v>1</v>
      </c>
      <c r="F89" s="2"/>
      <c r="G89" s="2"/>
      <c r="H89" s="37"/>
      <c r="I89" s="50"/>
      <c r="J89" s="40"/>
      <c r="K89" s="4"/>
      <c r="L89" s="4"/>
      <c r="M89" s="4"/>
    </row>
    <row r="90" spans="1:13" ht="15" hidden="1" customHeight="1">
      <c r="A90" s="19" t="s">
        <v>75</v>
      </c>
      <c r="B90" s="2"/>
      <c r="C90" s="2"/>
      <c r="D90" s="2"/>
      <c r="E90" s="2"/>
      <c r="F90" s="2"/>
      <c r="G90" s="2"/>
      <c r="H90" s="37"/>
      <c r="I90" s="50"/>
      <c r="J90" s="40"/>
      <c r="K90" s="4"/>
      <c r="L90" s="4"/>
      <c r="M90" s="4"/>
    </row>
    <row r="91" spans="1:13" ht="13.5" hidden="1" customHeight="1">
      <c r="A91" s="19" t="s">
        <v>14</v>
      </c>
      <c r="B91" s="2"/>
      <c r="C91" s="2"/>
      <c r="D91" s="2"/>
      <c r="E91" s="46"/>
      <c r="F91" s="2"/>
      <c r="G91" s="2"/>
      <c r="H91" s="37"/>
      <c r="I91" s="37"/>
      <c r="J91" s="40"/>
      <c r="K91" s="4"/>
      <c r="L91" s="4"/>
      <c r="M91" s="4"/>
    </row>
    <row r="92" spans="1:13" ht="15" customHeight="1">
      <c r="A92" s="19" t="s">
        <v>53</v>
      </c>
      <c r="B92" s="20"/>
      <c r="C92" s="2"/>
      <c r="D92" s="2"/>
      <c r="E92" s="2">
        <v>1</v>
      </c>
      <c r="F92" s="2"/>
      <c r="G92" s="2"/>
      <c r="H92" s="41"/>
      <c r="I92" s="37"/>
      <c r="J92" s="38"/>
      <c r="K92" s="4"/>
      <c r="L92" s="4"/>
      <c r="M92" s="4"/>
    </row>
    <row r="93" spans="1:13" ht="15" hidden="1" customHeight="1">
      <c r="A93" s="19" t="s">
        <v>46</v>
      </c>
      <c r="B93" s="29"/>
      <c r="C93" s="2"/>
      <c r="D93" s="2"/>
      <c r="E93" s="2"/>
      <c r="F93" s="2"/>
      <c r="G93" s="2"/>
      <c r="H93" s="41"/>
      <c r="I93" s="37"/>
      <c r="J93" s="38"/>
      <c r="K93" s="4"/>
      <c r="L93" s="4"/>
      <c r="M93" s="4"/>
    </row>
    <row r="94" spans="1:13" ht="14.25" customHeight="1">
      <c r="A94" s="19" t="s">
        <v>7</v>
      </c>
      <c r="B94" s="2"/>
      <c r="C94" s="2"/>
      <c r="D94" s="2"/>
      <c r="E94" s="2"/>
      <c r="F94" s="2"/>
      <c r="G94" s="2"/>
      <c r="H94" s="41"/>
      <c r="I94" s="37"/>
      <c r="J94" s="38" t="s">
        <v>83</v>
      </c>
      <c r="K94" s="4"/>
      <c r="L94" s="4"/>
      <c r="M94" s="4"/>
    </row>
    <row r="95" spans="1:13" ht="27" customHeight="1">
      <c r="A95" s="19" t="s">
        <v>30</v>
      </c>
      <c r="B95" s="2"/>
      <c r="C95" s="2"/>
      <c r="D95" s="2"/>
      <c r="E95" s="2"/>
      <c r="F95" s="2"/>
      <c r="G95" s="2"/>
      <c r="H95" s="41"/>
      <c r="I95" s="41"/>
      <c r="J95" s="38" t="s">
        <v>100</v>
      </c>
      <c r="K95" s="4"/>
      <c r="L95" s="4"/>
      <c r="M95" s="4"/>
    </row>
    <row r="96" spans="1:13" ht="19.5" customHeight="1">
      <c r="A96" s="19" t="s">
        <v>65</v>
      </c>
      <c r="B96" s="2"/>
      <c r="C96" s="2"/>
      <c r="D96" s="2"/>
      <c r="E96" s="2"/>
      <c r="F96" s="2"/>
      <c r="G96" s="2"/>
      <c r="H96" s="41"/>
      <c r="I96" s="41"/>
      <c r="J96" s="40" t="s">
        <v>121</v>
      </c>
      <c r="K96" s="4"/>
      <c r="L96" s="4"/>
      <c r="M96" s="4"/>
    </row>
    <row r="97" spans="1:13" ht="15" hidden="1" customHeight="1">
      <c r="A97" s="19" t="s">
        <v>35</v>
      </c>
      <c r="B97" s="2"/>
      <c r="C97" s="2"/>
      <c r="D97" s="2"/>
      <c r="E97" s="2"/>
      <c r="F97" s="2"/>
      <c r="G97" s="2"/>
      <c r="H97" s="41"/>
      <c r="I97" s="37"/>
      <c r="J97" s="38"/>
      <c r="K97" s="4"/>
      <c r="L97" s="4"/>
      <c r="M97" s="4"/>
    </row>
    <row r="98" spans="1:13" ht="13.5" customHeight="1">
      <c r="A98" s="19" t="s">
        <v>28</v>
      </c>
      <c r="B98" s="2"/>
      <c r="C98" s="2"/>
      <c r="D98" s="2"/>
      <c r="E98" s="2"/>
      <c r="F98" s="2"/>
      <c r="G98" s="2"/>
      <c r="H98" s="41"/>
      <c r="I98" s="41"/>
      <c r="J98" s="40" t="s">
        <v>114</v>
      </c>
      <c r="K98" s="4"/>
      <c r="L98" s="4"/>
      <c r="M98" s="4"/>
    </row>
    <row r="99" spans="1:13" ht="12" hidden="1" customHeight="1">
      <c r="A99" s="19" t="s">
        <v>67</v>
      </c>
      <c r="B99" s="2"/>
      <c r="C99" s="2"/>
      <c r="D99" s="2"/>
      <c r="E99" s="2"/>
      <c r="F99" s="51"/>
      <c r="G99" s="2"/>
      <c r="H99" s="41"/>
      <c r="I99" s="41"/>
      <c r="J99" s="40"/>
      <c r="K99" s="4"/>
      <c r="L99" s="4"/>
      <c r="M99" s="4"/>
    </row>
    <row r="100" spans="1:13" ht="15.75" hidden="1" customHeight="1">
      <c r="A100" s="19" t="s">
        <v>27</v>
      </c>
      <c r="B100" s="2"/>
      <c r="C100" s="2"/>
      <c r="D100" s="2"/>
      <c r="E100" s="2"/>
      <c r="F100" s="2"/>
      <c r="G100" s="2"/>
      <c r="H100" s="41"/>
      <c r="I100" s="37"/>
      <c r="J100" s="45"/>
      <c r="K100" s="4"/>
      <c r="L100" s="4"/>
      <c r="M100" s="4"/>
    </row>
    <row r="101" spans="1:13" ht="12.75" hidden="1" customHeight="1">
      <c r="A101" s="19" t="s">
        <v>17</v>
      </c>
      <c r="B101" s="2"/>
      <c r="C101" s="2"/>
      <c r="D101" s="2"/>
      <c r="E101" s="4"/>
      <c r="F101" s="2"/>
      <c r="G101" s="2"/>
      <c r="H101" s="41"/>
      <c r="I101" s="37"/>
      <c r="J101" s="40"/>
      <c r="K101" s="4"/>
      <c r="L101" s="4"/>
      <c r="M101" s="4"/>
    </row>
    <row r="102" spans="1:13" ht="13.5" hidden="1" customHeight="1">
      <c r="A102" s="19" t="s">
        <v>41</v>
      </c>
      <c r="B102" s="2"/>
      <c r="C102" s="2"/>
      <c r="D102" s="2"/>
      <c r="E102" s="52"/>
      <c r="F102" s="2"/>
      <c r="G102" s="2"/>
      <c r="H102" s="41"/>
      <c r="I102" s="37"/>
      <c r="J102" s="38"/>
      <c r="K102" s="4"/>
      <c r="L102" s="4"/>
      <c r="M102" s="4"/>
    </row>
    <row r="103" spans="1:13" ht="15" hidden="1" customHeight="1">
      <c r="A103" s="19" t="s">
        <v>8</v>
      </c>
      <c r="B103" s="2"/>
      <c r="C103" s="4"/>
      <c r="D103" s="2"/>
      <c r="E103" s="2"/>
      <c r="F103" s="2"/>
      <c r="G103" s="2"/>
      <c r="H103" s="41"/>
      <c r="I103" s="41"/>
      <c r="J103" s="58"/>
      <c r="K103" s="4"/>
      <c r="L103" s="4"/>
      <c r="M103" s="4"/>
    </row>
    <row r="104" spans="1:13" ht="14.25" customHeight="1">
      <c r="A104" s="24" t="s">
        <v>12</v>
      </c>
      <c r="B104" s="10">
        <f t="shared" ref="B104:E105" si="0">B86+B69+B51+B33+B5</f>
        <v>41</v>
      </c>
      <c r="C104" s="10">
        <f t="shared" si="0"/>
        <v>0</v>
      </c>
      <c r="D104" s="10">
        <f t="shared" si="0"/>
        <v>23</v>
      </c>
      <c r="E104" s="10">
        <f t="shared" si="0"/>
        <v>16</v>
      </c>
      <c r="F104" s="10" t="e">
        <f>105:105+106:106+107:107+108:108+109:109+110:110+111:111+112:112+115:115+116:116+117:117+118:118+119:119+121:121+#REF!+122:122+123:123+124:124+125:125+129:129+130:130+131:131</f>
        <v>#REF!</v>
      </c>
      <c r="G104" s="10">
        <f>G86+G69+G51+G33+G5</f>
        <v>0</v>
      </c>
      <c r="H104" s="17">
        <f>H5+H33+H51+H69+H86</f>
        <v>102</v>
      </c>
      <c r="I104" s="17">
        <f>I5+I33+I51+I69+I86</f>
        <v>390</v>
      </c>
      <c r="J104" s="18"/>
      <c r="K104" s="4"/>
      <c r="L104" s="4"/>
      <c r="M104" s="4"/>
    </row>
    <row r="105" spans="1:13" ht="15" customHeight="1">
      <c r="A105" s="19" t="s">
        <v>5</v>
      </c>
      <c r="B105" s="28">
        <f t="shared" si="0"/>
        <v>5</v>
      </c>
      <c r="C105" s="28">
        <f t="shared" si="0"/>
        <v>0</v>
      </c>
      <c r="D105" s="28">
        <f t="shared" si="0"/>
        <v>10</v>
      </c>
      <c r="E105" s="28">
        <f t="shared" si="0"/>
        <v>0</v>
      </c>
      <c r="F105" s="28">
        <f>F87+F70+F52+F34+F6</f>
        <v>0</v>
      </c>
      <c r="G105" s="28"/>
      <c r="H105" s="28"/>
      <c r="I105" s="28"/>
      <c r="J105" s="28"/>
      <c r="K105" s="4"/>
      <c r="L105" s="4"/>
      <c r="M105" s="4"/>
    </row>
    <row r="106" spans="1:13" ht="14.25" customHeight="1">
      <c r="A106" s="30" t="s">
        <v>6</v>
      </c>
      <c r="B106" s="31">
        <f>B77+B53+B41+B89+B10</f>
        <v>6</v>
      </c>
      <c r="C106" s="31">
        <f>C77+C53+C41+C89+C10</f>
        <v>0</v>
      </c>
      <c r="D106" s="31"/>
      <c r="E106" s="31">
        <f>E77+E53+E41+E89+E10</f>
        <v>4</v>
      </c>
      <c r="F106" s="3" t="e">
        <f>#REF!+F77+F53+#REF!+F41</f>
        <v>#REF!</v>
      </c>
      <c r="G106" s="28"/>
      <c r="H106" s="28"/>
      <c r="I106" s="28"/>
      <c r="J106" s="32"/>
      <c r="K106" s="4"/>
      <c r="L106" s="4"/>
      <c r="M106" s="4"/>
    </row>
    <row r="107" spans="1:13" ht="15" customHeight="1">
      <c r="A107" s="30" t="s">
        <v>44</v>
      </c>
      <c r="B107" s="28">
        <f>B88+B76+B58+B35+B9</f>
        <v>6</v>
      </c>
      <c r="C107" s="28" t="e">
        <f>C88+C76+C58+C35+#REF!</f>
        <v>#REF!</v>
      </c>
      <c r="D107" s="28"/>
      <c r="E107" s="3">
        <f>E88+E76+E58+E35+E9</f>
        <v>6</v>
      </c>
      <c r="F107" s="3" t="e">
        <f>F88+F76+F58+F35+#REF!</f>
        <v>#REF!</v>
      </c>
      <c r="G107" s="28" t="e">
        <f>G88+G76+G58+G35+#REF!</f>
        <v>#REF!</v>
      </c>
      <c r="H107" s="28"/>
      <c r="I107" s="28"/>
      <c r="J107" s="33"/>
      <c r="K107" s="4"/>
      <c r="L107" s="4"/>
      <c r="M107" s="4"/>
    </row>
    <row r="108" spans="1:13" ht="13.5" hidden="1" customHeight="1">
      <c r="A108" s="30" t="s">
        <v>71</v>
      </c>
      <c r="B108" s="28">
        <f>B14</f>
        <v>0</v>
      </c>
      <c r="C108" s="28">
        <f>C9</f>
        <v>0</v>
      </c>
      <c r="D108" s="28"/>
      <c r="E108" s="3">
        <v>0</v>
      </c>
      <c r="F108" s="3">
        <f>F9</f>
        <v>0</v>
      </c>
      <c r="G108" s="28"/>
      <c r="H108" s="28"/>
      <c r="I108" s="28"/>
      <c r="J108" s="33" t="s">
        <v>43</v>
      </c>
      <c r="K108" s="4"/>
      <c r="L108" s="4"/>
      <c r="M108" s="4"/>
    </row>
    <row r="109" spans="1:13" ht="14.25" customHeight="1">
      <c r="A109" s="30" t="s">
        <v>69</v>
      </c>
      <c r="B109" s="28">
        <f>B92+B71+B62+B37+B7</f>
        <v>5</v>
      </c>
      <c r="C109" s="28">
        <f>C92+C71+C62+C37+C7</f>
        <v>0</v>
      </c>
      <c r="D109" s="28"/>
      <c r="E109" s="28">
        <f>E92+E71+E62+E37+E7</f>
        <v>6</v>
      </c>
      <c r="F109" s="3" t="e">
        <f>F92+#REF!+#REF!+#REF!</f>
        <v>#REF!</v>
      </c>
      <c r="G109" s="28"/>
      <c r="H109" s="28"/>
      <c r="I109" s="28"/>
      <c r="J109" s="28" t="s">
        <v>2</v>
      </c>
      <c r="K109" s="4"/>
      <c r="L109" s="4"/>
      <c r="M109" s="4"/>
    </row>
    <row r="110" spans="1:13" ht="13.5" customHeight="1">
      <c r="A110" s="30" t="s">
        <v>7</v>
      </c>
      <c r="B110" s="28">
        <f>B94+B75+B59+B45+B11</f>
        <v>4</v>
      </c>
      <c r="C110" s="28">
        <f>C94+C75+C59+C45+C11</f>
        <v>0</v>
      </c>
      <c r="D110" s="28"/>
      <c r="E110" s="28">
        <f>E94+E75+E59+E45+E11</f>
        <v>0</v>
      </c>
      <c r="F110" s="3" t="e">
        <f>F94+#REF!+F59+F45+F11</f>
        <v>#REF!</v>
      </c>
      <c r="G110" s="28"/>
      <c r="H110" s="28"/>
      <c r="I110" s="28"/>
      <c r="J110" s="28"/>
      <c r="K110" s="4"/>
      <c r="L110" s="4"/>
      <c r="M110" s="4"/>
    </row>
    <row r="111" spans="1:13" ht="15.75" customHeight="1">
      <c r="A111" s="30" t="s">
        <v>56</v>
      </c>
      <c r="B111" s="28">
        <f>B25</f>
        <v>1</v>
      </c>
      <c r="C111" s="28">
        <f>C62</f>
        <v>0</v>
      </c>
      <c r="D111" s="28"/>
      <c r="E111" s="28">
        <v>0</v>
      </c>
      <c r="F111" s="28"/>
      <c r="G111" s="28"/>
      <c r="H111" s="28"/>
      <c r="I111" s="28"/>
      <c r="J111" s="4"/>
      <c r="K111" s="4"/>
      <c r="L111" s="4"/>
      <c r="M111" s="4"/>
    </row>
    <row r="112" spans="1:13" ht="14.25" hidden="1" customHeight="1">
      <c r="A112" s="30" t="s">
        <v>50</v>
      </c>
      <c r="B112" s="28">
        <f>B38</f>
        <v>0</v>
      </c>
      <c r="C112" s="28">
        <f>C38</f>
        <v>0</v>
      </c>
      <c r="D112" s="28"/>
      <c r="E112" s="28">
        <v>0</v>
      </c>
      <c r="F112" s="28">
        <v>0</v>
      </c>
      <c r="G112" s="28"/>
      <c r="H112" s="28"/>
      <c r="I112" s="28"/>
      <c r="J112" s="4"/>
      <c r="K112" s="4"/>
      <c r="L112" s="4"/>
      <c r="M112" s="4"/>
    </row>
    <row r="113" spans="1:13" ht="12.75" customHeight="1">
      <c r="A113" s="30" t="s">
        <v>74</v>
      </c>
      <c r="B113" s="28">
        <f>B20</f>
        <v>0</v>
      </c>
      <c r="C113" s="28"/>
      <c r="D113" s="28"/>
      <c r="E113" s="28"/>
      <c r="F113" s="28"/>
      <c r="G113" s="28"/>
      <c r="H113" s="28"/>
      <c r="I113" s="28"/>
      <c r="J113" s="28" t="s">
        <v>122</v>
      </c>
      <c r="K113" s="4"/>
      <c r="L113" s="4"/>
      <c r="M113" s="4"/>
    </row>
    <row r="114" spans="1:13" ht="14.25" customHeight="1">
      <c r="A114" s="30" t="s">
        <v>61</v>
      </c>
      <c r="B114" s="28">
        <f>B48+B29+B74+B60</f>
        <v>0</v>
      </c>
      <c r="C114" s="28"/>
      <c r="D114" s="28"/>
      <c r="E114" s="28"/>
      <c r="F114" s="28"/>
      <c r="G114" s="28"/>
      <c r="H114" s="28"/>
      <c r="I114" s="28"/>
      <c r="J114" s="28"/>
      <c r="K114" s="4"/>
      <c r="L114" s="4"/>
      <c r="M114" s="4"/>
    </row>
    <row r="115" spans="1:13" ht="12" customHeight="1">
      <c r="A115" s="30" t="s">
        <v>58</v>
      </c>
      <c r="B115" s="28">
        <f>B26</f>
        <v>1</v>
      </c>
      <c r="C115" s="28">
        <f>C26</f>
        <v>0</v>
      </c>
      <c r="D115" s="28"/>
      <c r="E115" s="28">
        <f>E26</f>
        <v>0</v>
      </c>
      <c r="F115" s="28">
        <f>F26</f>
        <v>0</v>
      </c>
      <c r="G115" s="28"/>
      <c r="H115" s="28"/>
      <c r="I115" s="28"/>
      <c r="J115" s="4"/>
      <c r="K115" s="4"/>
      <c r="L115" s="4"/>
      <c r="M115" s="4"/>
    </row>
    <row r="116" spans="1:13" ht="15" customHeight="1">
      <c r="A116" s="19" t="s">
        <v>8</v>
      </c>
      <c r="B116" s="28">
        <f>B103+B72+B43+B16</f>
        <v>0</v>
      </c>
      <c r="C116" s="28">
        <f>C16+C43+C54+C72+C103</f>
        <v>0</v>
      </c>
      <c r="D116" s="28"/>
      <c r="E116" s="28">
        <f>E103+E72+E54+E43+E16</f>
        <v>0</v>
      </c>
      <c r="F116" s="28">
        <f>F72+F54+F43+F16</f>
        <v>0</v>
      </c>
      <c r="G116" s="28"/>
      <c r="H116" s="28"/>
      <c r="I116" s="28"/>
      <c r="J116" s="28" t="s">
        <v>123</v>
      </c>
      <c r="K116" s="4"/>
      <c r="L116" s="4"/>
      <c r="M116" s="4"/>
    </row>
    <row r="117" spans="1:13" ht="14.25" customHeight="1">
      <c r="A117" s="30" t="s">
        <v>14</v>
      </c>
      <c r="B117" s="28">
        <f>B91+B73+B55+B44+B17</f>
        <v>5</v>
      </c>
      <c r="C117" s="28">
        <f>C91+C73+C55+C44+C17</f>
        <v>0</v>
      </c>
      <c r="D117" s="28"/>
      <c r="E117" s="28">
        <f>E91+E73+E55+E44+E17</f>
        <v>0</v>
      </c>
      <c r="F117" s="28">
        <f>F91+F73+F55+F44+F17</f>
        <v>0</v>
      </c>
      <c r="G117" s="28"/>
      <c r="H117" s="28"/>
      <c r="I117" s="28"/>
      <c r="J117" s="31"/>
      <c r="K117" s="4"/>
      <c r="L117" s="4"/>
      <c r="M117" s="4"/>
    </row>
    <row r="118" spans="1:13" ht="12" customHeight="1">
      <c r="A118" s="19" t="s">
        <v>37</v>
      </c>
      <c r="B118" s="28">
        <f>B21</f>
        <v>0</v>
      </c>
      <c r="C118" s="28"/>
      <c r="D118" s="28"/>
      <c r="E118" s="28"/>
      <c r="F118" s="28"/>
      <c r="G118" s="28"/>
      <c r="H118" s="28"/>
      <c r="I118" s="28"/>
      <c r="J118" s="28"/>
      <c r="K118" s="4"/>
      <c r="L118" s="4"/>
      <c r="M118" s="4"/>
    </row>
    <row r="119" spans="1:13" ht="14.25" customHeight="1">
      <c r="A119" s="19" t="s">
        <v>17</v>
      </c>
      <c r="B119" s="28">
        <f>B101+B84+B57+B47</f>
        <v>0</v>
      </c>
      <c r="C119" s="28">
        <f>C101+C84+C57+C47</f>
        <v>0</v>
      </c>
      <c r="D119" s="28"/>
      <c r="E119" s="28">
        <v>0</v>
      </c>
      <c r="F119" s="28">
        <f>F101+F84+F57+F47</f>
        <v>0</v>
      </c>
      <c r="G119" s="28"/>
      <c r="H119" s="28"/>
      <c r="I119" s="28"/>
      <c r="J119" s="28" t="s">
        <v>124</v>
      </c>
      <c r="K119" s="4"/>
      <c r="L119" s="4"/>
      <c r="M119" s="4"/>
    </row>
    <row r="120" spans="1:13" ht="12.75" customHeight="1">
      <c r="A120" s="19" t="s">
        <v>46</v>
      </c>
      <c r="B120" s="28">
        <f>B15+B93+B39+B82+B54</f>
        <v>0</v>
      </c>
      <c r="C120" s="28"/>
      <c r="D120" s="28"/>
      <c r="E120" s="28"/>
      <c r="F120" s="28"/>
      <c r="G120" s="28"/>
      <c r="H120" s="28"/>
      <c r="I120" s="28" t="s">
        <v>39</v>
      </c>
      <c r="J120" s="34"/>
      <c r="K120" s="4"/>
      <c r="L120" s="4"/>
      <c r="M120" s="4"/>
    </row>
    <row r="121" spans="1:13" ht="11.25" customHeight="1">
      <c r="A121" s="19" t="s">
        <v>42</v>
      </c>
      <c r="B121" s="28">
        <f>B8</f>
        <v>2</v>
      </c>
      <c r="C121" s="28">
        <f>C8</f>
        <v>0</v>
      </c>
      <c r="D121" s="28"/>
      <c r="E121" s="28">
        <f>E8</f>
        <v>0</v>
      </c>
      <c r="F121" s="28" t="e">
        <f>#REF!</f>
        <v>#REF!</v>
      </c>
      <c r="G121" s="28"/>
      <c r="H121" s="28"/>
      <c r="I121" s="28"/>
      <c r="J121" s="28"/>
      <c r="K121" s="4"/>
      <c r="L121" s="4"/>
      <c r="M121" s="4"/>
    </row>
    <row r="122" spans="1:13" ht="12" hidden="1" customHeight="1">
      <c r="A122" s="19" t="s">
        <v>16</v>
      </c>
      <c r="B122" s="28">
        <f>B22+B49+B80+B98+B56</f>
        <v>0</v>
      </c>
      <c r="C122" s="28">
        <f>C22+C49+C80+C98+C56</f>
        <v>0</v>
      </c>
      <c r="D122" s="28"/>
      <c r="E122" s="28">
        <f>E22+E80+E98</f>
        <v>0</v>
      </c>
      <c r="F122" s="28">
        <f>F22+F49+F80+F98+F56</f>
        <v>0</v>
      </c>
      <c r="G122" s="28"/>
      <c r="H122" s="28"/>
      <c r="I122" s="28"/>
      <c r="J122" s="2"/>
      <c r="K122" s="4"/>
      <c r="L122" s="4"/>
      <c r="M122" s="4"/>
    </row>
    <row r="123" spans="1:13" ht="12" hidden="1" customHeight="1">
      <c r="A123" s="19" t="s">
        <v>38</v>
      </c>
      <c r="B123" s="28">
        <f>B32+B102</f>
        <v>0</v>
      </c>
      <c r="C123" s="28"/>
      <c r="D123" s="28"/>
      <c r="E123" s="28"/>
      <c r="F123" s="28"/>
      <c r="G123" s="28"/>
      <c r="H123" s="28"/>
      <c r="I123" s="28"/>
      <c r="J123" s="2"/>
      <c r="K123" s="4"/>
      <c r="L123" s="4"/>
      <c r="M123" s="4"/>
    </row>
    <row r="124" spans="1:13" ht="12" customHeight="1">
      <c r="A124" s="19" t="s">
        <v>57</v>
      </c>
      <c r="B124" s="28">
        <f>B13</f>
        <v>1</v>
      </c>
      <c r="C124" s="28">
        <f>C13</f>
        <v>0</v>
      </c>
      <c r="D124" s="28"/>
      <c r="E124" s="28">
        <f>E13</f>
        <v>0</v>
      </c>
      <c r="F124" s="28" t="e">
        <f>#REF!</f>
        <v>#REF!</v>
      </c>
      <c r="G124" s="28"/>
      <c r="H124" s="28"/>
      <c r="I124" s="28"/>
      <c r="J124" s="2" t="s">
        <v>43</v>
      </c>
      <c r="K124" s="4"/>
      <c r="L124" s="4"/>
      <c r="M124" s="4"/>
    </row>
    <row r="125" spans="1:13" ht="13.5" hidden="1" customHeight="1">
      <c r="A125" s="19" t="s">
        <v>30</v>
      </c>
      <c r="B125" s="28">
        <f>B18+B78+B46+B67</f>
        <v>0</v>
      </c>
      <c r="C125" s="28"/>
      <c r="D125" s="28"/>
      <c r="E125" s="28"/>
      <c r="F125" s="28"/>
      <c r="G125" s="28"/>
      <c r="H125" s="28"/>
      <c r="I125" s="28"/>
      <c r="J125" s="2" t="s">
        <v>43</v>
      </c>
      <c r="K125" s="4"/>
      <c r="L125" s="4"/>
      <c r="M125" s="4"/>
    </row>
    <row r="126" spans="1:13" ht="13.5" hidden="1" customHeight="1">
      <c r="A126" s="19" t="s">
        <v>26</v>
      </c>
      <c r="B126" s="28">
        <f>B64+B79</f>
        <v>0</v>
      </c>
      <c r="C126" s="28">
        <f>C64+C79</f>
        <v>0</v>
      </c>
      <c r="D126" s="28"/>
      <c r="E126" s="28">
        <f>E64+E79</f>
        <v>0</v>
      </c>
      <c r="F126" s="28">
        <f>F64+F79</f>
        <v>0</v>
      </c>
      <c r="G126" s="28"/>
      <c r="H126" s="28"/>
      <c r="I126" s="28"/>
      <c r="J126" s="28"/>
      <c r="K126" s="4"/>
      <c r="L126" s="4"/>
      <c r="M126" s="4"/>
    </row>
    <row r="127" spans="1:13" ht="13.5" customHeight="1">
      <c r="A127" s="19" t="s">
        <v>27</v>
      </c>
      <c r="B127" s="28">
        <f>B28</f>
        <v>1</v>
      </c>
      <c r="C127" s="28"/>
      <c r="D127" s="28"/>
      <c r="E127" s="28"/>
      <c r="F127" s="28"/>
      <c r="G127" s="28"/>
      <c r="H127" s="28"/>
      <c r="I127" s="28"/>
      <c r="J127" s="28"/>
      <c r="K127" s="4"/>
      <c r="L127" s="4"/>
      <c r="M127" s="4"/>
    </row>
    <row r="128" spans="1:13" ht="12" customHeight="1">
      <c r="A128" s="19" t="s">
        <v>47</v>
      </c>
      <c r="B128" s="28">
        <f>B27</f>
        <v>2</v>
      </c>
      <c r="C128" s="28">
        <f>C27</f>
        <v>0</v>
      </c>
      <c r="D128" s="28"/>
      <c r="E128" s="28">
        <f>E27</f>
        <v>0</v>
      </c>
      <c r="F128" s="28">
        <f>F27</f>
        <v>0</v>
      </c>
      <c r="G128" s="28">
        <f>G27</f>
        <v>0</v>
      </c>
      <c r="H128" s="28"/>
      <c r="I128" s="28"/>
      <c r="J128" s="28"/>
      <c r="K128" s="4"/>
      <c r="L128" s="4"/>
      <c r="M128" s="4"/>
    </row>
    <row r="129" spans="1:13" ht="13.5" customHeight="1">
      <c r="A129" s="19" t="s">
        <v>72</v>
      </c>
      <c r="B129" s="28">
        <f>B31</f>
        <v>2</v>
      </c>
      <c r="C129" s="28"/>
      <c r="D129" s="28"/>
      <c r="E129" s="28"/>
      <c r="F129" s="28"/>
      <c r="G129" s="28"/>
      <c r="H129" s="28"/>
      <c r="I129" s="28"/>
      <c r="J129" s="28"/>
      <c r="K129" s="4"/>
      <c r="L129" s="4"/>
      <c r="M129" s="4"/>
    </row>
    <row r="130" spans="1:13" ht="12.75" customHeight="1">
      <c r="A130" s="19" t="s">
        <v>35</v>
      </c>
      <c r="B130" s="28">
        <f>B40+B24+B97+B81</f>
        <v>0</v>
      </c>
      <c r="C130" s="28"/>
      <c r="D130" s="28"/>
      <c r="E130" s="28"/>
      <c r="F130" s="28"/>
      <c r="G130" s="28"/>
      <c r="H130" s="28"/>
      <c r="I130" s="28"/>
      <c r="J130" s="2"/>
      <c r="K130" s="4"/>
      <c r="L130" s="4"/>
      <c r="M130" s="4"/>
    </row>
    <row r="131" spans="1:13" ht="13.5" customHeight="1">
      <c r="A131" s="30" t="s">
        <v>9</v>
      </c>
      <c r="B131" s="35">
        <f>B99+B85+B68+B50+B23</f>
        <v>0</v>
      </c>
      <c r="C131" s="35">
        <f>C99+C85+C68+C50+C23</f>
        <v>0</v>
      </c>
      <c r="D131" s="35">
        <f>D99+D85+D68+D50+D23</f>
        <v>0</v>
      </c>
      <c r="E131" s="35">
        <f>E99+E85+E68+E50+E23</f>
        <v>0</v>
      </c>
      <c r="F131" s="35">
        <f>F99+F85+F68+F50+F23</f>
        <v>0</v>
      </c>
      <c r="G131" s="35"/>
      <c r="H131" s="35"/>
      <c r="I131" s="35"/>
      <c r="J131" s="6" t="s">
        <v>1</v>
      </c>
    </row>
    <row r="132" spans="1:13" ht="26.25" customHeight="1">
      <c r="A132" s="8" t="s">
        <v>32</v>
      </c>
      <c r="B132" s="5" t="s">
        <v>24</v>
      </c>
      <c r="C132" s="13">
        <f>B104+C104</f>
        <v>41</v>
      </c>
      <c r="D132" s="7"/>
      <c r="E132" s="13" t="s">
        <v>25</v>
      </c>
      <c r="F132" s="13" t="e">
        <f>E104+F104</f>
        <v>#REF!</v>
      </c>
      <c r="G132" s="7"/>
      <c r="H132" s="7"/>
      <c r="I132" s="7"/>
      <c r="J132" s="1"/>
    </row>
    <row r="133" spans="1:13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3" ht="15.75">
      <c r="A134" s="11"/>
      <c r="B134" s="6"/>
      <c r="C134" s="6"/>
      <c r="D134" s="6"/>
      <c r="E134" s="6"/>
      <c r="F134" s="1"/>
      <c r="G134" s="1"/>
      <c r="H134" s="1"/>
      <c r="I134" s="1"/>
      <c r="J134" s="1"/>
    </row>
    <row r="135" spans="1:13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3" ht="15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3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3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3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3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3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3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3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3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 t="s">
        <v>43</v>
      </c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>
      <c r="A474" s="1"/>
      <c r="B474" s="1"/>
      <c r="C474" s="1"/>
      <c r="D474" s="1"/>
      <c r="E474" s="1"/>
      <c r="F474" s="1"/>
      <c r="G474" s="1"/>
      <c r="H474" s="1"/>
      <c r="I474" s="1"/>
    </row>
  </sheetData>
  <sheetCalcPr fullCalcOnLoad="1"/>
  <mergeCells count="11">
    <mergeCell ref="A2:J2"/>
    <mergeCell ref="B3:D3"/>
    <mergeCell ref="A3:A4"/>
    <mergeCell ref="J3:J4"/>
    <mergeCell ref="J24:M24"/>
    <mergeCell ref="J26:M26"/>
    <mergeCell ref="E3:I3"/>
    <mergeCell ref="J20:M20"/>
    <mergeCell ref="J21:M21"/>
    <mergeCell ref="J17:M17"/>
    <mergeCell ref="J25:M25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 alignWithMargins="0"/>
  <rowBreaks count="2" manualBreakCount="2">
    <brk id="50" max="9" man="1"/>
    <brk id="9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2016-09-12T04:20:00Z</cp:lastPrinted>
  <dcterms:created xsi:type="dcterms:W3CDTF">1996-10-08T23:32:33Z</dcterms:created>
  <dcterms:modified xsi:type="dcterms:W3CDTF">2016-09-12T04:20:03Z</dcterms:modified>
</cp:coreProperties>
</file>