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Лист1!$A$2:$J$134</definedName>
  </definedNames>
  <calcPr calcId="125725" fullCalcOnLoad="1"/>
</workbook>
</file>

<file path=xl/calcChain.xml><?xml version="1.0" encoding="utf-8"?>
<calcChain xmlns="http://schemas.openxmlformats.org/spreadsheetml/2006/main">
  <c r="E89" i="1"/>
  <c r="E32"/>
  <c r="E51"/>
  <c r="E5"/>
  <c r="E70"/>
  <c r="B5"/>
  <c r="I5"/>
  <c r="I89"/>
  <c r="I70"/>
  <c r="I32"/>
  <c r="I51"/>
  <c r="H89"/>
  <c r="H70"/>
  <c r="H5"/>
  <c r="H32"/>
  <c r="H51"/>
  <c r="C112"/>
  <c r="E112"/>
  <c r="B112"/>
  <c r="C126"/>
  <c r="E126"/>
  <c r="B126"/>
  <c r="C123"/>
  <c r="E123"/>
  <c r="B123"/>
  <c r="C111"/>
  <c r="E111"/>
  <c r="B111"/>
  <c r="C108"/>
  <c r="E108"/>
  <c r="B108"/>
  <c r="B116"/>
  <c r="B32"/>
  <c r="B115"/>
  <c r="B129"/>
  <c r="B122"/>
  <c r="B110"/>
  <c r="B113"/>
  <c r="B114"/>
  <c r="B118"/>
  <c r="B128"/>
  <c r="B131"/>
  <c r="C117"/>
  <c r="E117"/>
  <c r="F117"/>
  <c r="B117"/>
  <c r="F107"/>
  <c r="F108"/>
  <c r="F109"/>
  <c r="F110"/>
  <c r="F111"/>
  <c r="F112"/>
  <c r="F118"/>
  <c r="F119"/>
  <c r="F121"/>
  <c r="F123"/>
  <c r="F124"/>
  <c r="F126"/>
  <c r="F133"/>
  <c r="E109"/>
  <c r="E118"/>
  <c r="E119"/>
  <c r="E124"/>
  <c r="E133"/>
  <c r="B109"/>
  <c r="F128"/>
  <c r="F130"/>
  <c r="E130"/>
  <c r="C114"/>
  <c r="C113"/>
  <c r="B89"/>
  <c r="B70"/>
  <c r="B51"/>
  <c r="B106" s="1"/>
  <c r="C32"/>
  <c r="C89"/>
  <c r="C70"/>
  <c r="C51"/>
  <c r="C5"/>
  <c r="C118"/>
  <c r="B121"/>
  <c r="B133"/>
  <c r="C133"/>
  <c r="D133"/>
  <c r="F5"/>
  <c r="C130"/>
  <c r="G130"/>
  <c r="C109"/>
  <c r="G109"/>
  <c r="C110"/>
  <c r="B132"/>
  <c r="B127"/>
  <c r="B119"/>
  <c r="E128"/>
  <c r="C128"/>
  <c r="C119"/>
  <c r="C121"/>
  <c r="C124"/>
  <c r="B124"/>
  <c r="B130"/>
  <c r="B125"/>
  <c r="C107"/>
  <c r="B107"/>
  <c r="B120"/>
  <c r="D106"/>
  <c r="D107"/>
  <c r="E107"/>
  <c r="G106"/>
  <c r="F106" l="1"/>
  <c r="C106"/>
  <c r="I106"/>
  <c r="H106"/>
  <c r="E106"/>
  <c r="F134" s="1"/>
  <c r="C134"/>
</calcChain>
</file>

<file path=xl/sharedStrings.xml><?xml version="1.0" encoding="utf-8"?>
<sst xmlns="http://schemas.openxmlformats.org/spreadsheetml/2006/main" count="233" uniqueCount="160">
  <si>
    <r>
      <t>Очистка от грязи и мусора подземных переходов, лестничных сходов  вручную</t>
    </r>
    <r>
      <rPr>
        <sz val="12"/>
        <rFont val="Times New Roman"/>
        <family val="1"/>
        <charset val="204"/>
      </rPr>
      <t>-ул. Красная, Московская 5, Кирова 2, 6/8; пр. Победы (раб. - 1 чел.)</t>
    </r>
  </si>
  <si>
    <t>Директор  МУП "Пензадормост"                                                  В.А.Голохвастов</t>
  </si>
  <si>
    <r>
      <t>Очистка от грязи и мойка ограждений безопасности высотой более 0,75 м</t>
    </r>
    <r>
      <rPr>
        <sz val="11"/>
        <rFont val="Times New Roman"/>
        <family val="1"/>
        <charset val="204"/>
      </rPr>
      <t xml:space="preserve">-п/пр 8марта Техн.:КДМ(мойка)-1ед.,раб.-2чел.   </t>
    </r>
  </si>
  <si>
    <t>Очистка автомобильных остановок,площадок и урн от мусора вручную:Санпатруль</t>
  </si>
  <si>
    <r>
      <t xml:space="preserve">Очистка прилотковой части дорожных покрытий вакуумно-подметальной машиной с увлажнением </t>
    </r>
    <r>
      <rPr>
        <sz val="11"/>
        <rFont val="Times New Roman"/>
        <family val="1"/>
        <charset val="204"/>
      </rPr>
      <t>ПУМ69 - 1,     ул. Каракозова, Луначарского.    Чеховская развязка,  Сурская, Урицкого Огородная,  Урицкого,  Пролетарская, Толстова,  Герцена,  К. Цеткин,  Дружбы,  Чапаева</t>
    </r>
  </si>
  <si>
    <r>
      <t xml:space="preserve">Очистка от грязи и мусора тротуаров с помощью подметальной машины- </t>
    </r>
    <r>
      <rPr>
        <sz val="11"/>
        <rFont val="Times New Roman"/>
        <family val="1"/>
        <charset val="204"/>
      </rPr>
      <t>ул.Литвинова, Каракозова,  Саранская,   Пенза - 1,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Толстова, Пролетарская(КО-707 - 1 ед.)</t>
    </r>
  </si>
  <si>
    <r>
      <t>Очистка от грязи и мусора  тротуаров вручную:</t>
    </r>
    <r>
      <rPr>
        <sz val="11"/>
        <rFont val="Times New Roman"/>
        <family val="1"/>
        <charset val="204"/>
      </rPr>
      <t>дор.раб-2 чел ул.ИТР,Лазо,ул.Ленина.</t>
    </r>
  </si>
  <si>
    <t>В ночь: мастер -Тельнова И.А.</t>
  </si>
  <si>
    <t>В ночь: мастер - Пономарева В.М.</t>
  </si>
  <si>
    <t>Сведения о проделанной работе за сутки    12.09.16г по МУП "Пензадормост"</t>
  </si>
  <si>
    <r>
      <t>ПРОЧИЕ  РАБОТЫ: Отсыпка обочины ПГС</t>
    </r>
    <r>
      <rPr>
        <sz val="11"/>
        <rFont val="Times New Roman"/>
        <family val="1"/>
        <charset val="204"/>
      </rPr>
      <t>(дорога от 65 лет Победы на Вектор) самосвал-2ед.,ПК-1ед.,грейдер-1ед.,дор.раб.-3чел, .2)</t>
    </r>
    <r>
      <rPr>
        <b/>
        <sz val="11"/>
        <rFont val="Times New Roman"/>
        <family val="1"/>
        <charset val="204"/>
      </rPr>
      <t xml:space="preserve"> Демонтаж ограждений</t>
    </r>
    <r>
      <rPr>
        <sz val="11"/>
        <rFont val="Times New Roman"/>
        <family val="1"/>
        <charset val="204"/>
      </rPr>
      <t>- ул Ленина-3 чел</t>
    </r>
  </si>
  <si>
    <r>
      <t xml:space="preserve">ПРОЧИЕ  РАБОТЫ:  1).  Ремонт остановок :  </t>
    </r>
    <r>
      <rPr>
        <sz val="11"/>
        <rFont val="Times New Roman"/>
        <family val="1"/>
        <charset val="204"/>
      </rPr>
      <t xml:space="preserve">Газель - 1,  дор рабоч - 2 чел.  Чеховская развязка    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</si>
  <si>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Славы,Кирова,Лермонтова,Красная,К-Маркса,Советская,Володарского,Кураева,Плеханова,Радищева,Революционная,Ставского,Держинского,.Урицкого,Пушкина,Кулакова,Суворова,,Пр.Победы,Славы,Коммунистическая,Некрасова,Космодемьянской,Лермонтова,Мира,8Марта,Окружная,Захарова,Карпинского,Бекешская,пр.Пушкина, Белинского, Пионерская, Бакунина - ПУ - 1ед.</t>
    </r>
  </si>
  <si>
    <r>
      <t>Мойка прилотковой части-</t>
    </r>
    <r>
      <rPr>
        <sz val="11"/>
        <rFont val="Times New Roman"/>
        <family val="1"/>
        <charset val="204"/>
      </rPr>
      <t>Урицкого  ,пл.Ленина,Обл.адм,Гор.адм.Пл.Жукова,Кирова,Володарского,Советская,М.Горького,пр.Пушкина,Пушкина,,Кулакова, пл.перед Депо, Некрасова, Бекешская - ПМ-2ед</t>
    </r>
  </si>
  <si>
    <r>
      <t xml:space="preserve">Мойка тротуаров механизированным способом </t>
    </r>
    <r>
      <rPr>
        <sz val="11"/>
        <rFont val="Times New Roman"/>
        <family val="1"/>
        <charset val="204"/>
      </rPr>
      <t>- ул.Некрасова,Пушкина. - ПМ -1ед.</t>
    </r>
  </si>
  <si>
    <t>В ночь: мастер - Беззубов Е.В.</t>
  </si>
  <si>
    <r>
      <t>Мойка тротуаров с прометанием -</t>
    </r>
    <r>
      <rPr>
        <sz val="11"/>
        <rFont val="Times New Roman"/>
        <family val="1"/>
        <charset val="204"/>
      </rPr>
      <t xml:space="preserve"> Шмидта - ПМ - 1ед., тр.щ. - 1ед.</t>
    </r>
  </si>
  <si>
    <r>
      <t>Механизированная очистка осевых полос и зон безопасности и прилотковой части вакуумно-подметальной машиной -</t>
    </r>
    <r>
      <rPr>
        <sz val="11"/>
        <rFont val="Times New Roman"/>
        <family val="1"/>
        <charset val="204"/>
      </rPr>
      <t xml:space="preserve"> пр. Победы, Пестеля, Стасова - ПУ - 1ед.</t>
    </r>
  </si>
  <si>
    <r>
      <t>Очистка прилотковой части  дорожных покрытий вакуумно-подмет. машиной с увлажнением -</t>
    </r>
    <r>
      <rPr>
        <sz val="11"/>
        <rFont val="Times New Roman"/>
        <family val="1"/>
        <charset val="204"/>
      </rPr>
      <t xml:space="preserve"> Гагарина, Циолковского, Ленина, Беляева, Крупская - ПУМ - 2ед.</t>
    </r>
  </si>
  <si>
    <t>В ночь: мастер - Черкунова Г.Н.</t>
  </si>
  <si>
    <r>
      <t>Мойка прилотковой и проезжей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пл. Пенза-1,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Долгова, Огородная, Урицкого, Суворова, Плеханова, Октябрьская, Чехова,Чех.развязка, Московская, Бакунина, Володарского,под ж/д мостом, Ерик, Злобина, Сердобская,Тухачевского, Павлушкина, Горбат.переулок , Парковая, Траспортная, Тарханова, Антонова, вокруг нового моста - ПМ-1ед</t>
    </r>
  </si>
  <si>
    <r>
      <t>Мех прометание прилотковой и проезжей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Луначарского, Рабочая, Чехова, Долгова, Урицкого, Огородная, Суворова, Плеханова, Октябрьская, Московская, Бакунина, Володарского, Пенза-1, Ерик, Злобина, Сердобская, Тухачевского, Палушкина, под ж/д мостом, Транспортная, Парковая, Тарханова, Антонова, вокруг нового моста, Каракозова, К.Цеткин, Чаадаева,  - тр.щ-1ед</t>
    </r>
  </si>
  <si>
    <r>
      <t>Очистка прилотковой и проезжей части вакуумно-подметальной машиной с увлажнением:</t>
    </r>
    <r>
      <rPr>
        <sz val="11"/>
        <rFont val="Times New Roman"/>
        <family val="1"/>
        <charset val="204"/>
      </rPr>
      <t xml:space="preserve"> - Пенза-1, Бакунина, Суворова, Чехова, Чех.развязка, Октябрьская, Плеханова, Володарского, Урицкого, Долгова, Огородная, Луначарского, Ерика, Злобина, Тухачевского, Сердобская, Павлушкина - ПУМ-1ед.</t>
    </r>
  </si>
  <si>
    <t>ВОДА - 36м3</t>
  </si>
  <si>
    <t>СМЕТ - 7тн          ВОДА - 42м3</t>
  </si>
  <si>
    <t>СМЁТ - 22тн             ВОДА - 128м3</t>
  </si>
  <si>
    <t>СМЕТ - 6тн           ВОДА - 66м3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</si>
  <si>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</si>
  <si>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</si>
  <si>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</si>
  <si>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</si>
  <si>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</si>
  <si>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</si>
  <si>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</si>
  <si>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</si>
  <si>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</si>
  <si>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</si>
  <si>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</si>
  <si>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</si>
  <si>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</si>
  <si>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</si>
  <si>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</si>
  <si>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</si>
  <si>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</si>
  <si>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</si>
  <si>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</si>
  <si>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</si>
  <si>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</si>
  <si>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</si>
  <si>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</si>
  <si>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</si>
  <si>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</si>
  <si>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</si>
  <si>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</si>
  <si>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</si>
  <si>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</si>
  <si>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</si>
  <si>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</si>
  <si>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</si>
  <si>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</si>
  <si>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</si>
  <si>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</si>
  <si>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</si>
  <si>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</si>
  <si>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</si>
  <si>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</si>
  <si>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</si>
  <si>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</si>
  <si>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</si>
  <si>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</si>
  <si>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</si>
  <si>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</si>
  <si>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</si>
  <si>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</si>
  <si>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</si>
  <si>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</si>
  <si>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</si>
  <si>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</si>
  <si>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</si>
  <si>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</si>
  <si>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</si>
  <si>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</si>
  <si>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</si>
  <si>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</si>
  <si>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</si>
  <si>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</si>
  <si>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</si>
  <si>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</si>
  <si>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</si>
  <si>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</si>
  <si>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</si>
  <si>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</si>
  <si>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</si>
  <si>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</si>
  <si>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</si>
  <si>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</si>
  <si>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</si>
  <si>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</si>
  <si>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</si>
  <si>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</si>
  <si>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В ночь:</t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</si>
  <si>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 Победы - дор.раб. 1 чел.</t>
    </r>
  </si>
  <si>
    <t>Газ.-летучка</t>
  </si>
  <si>
    <t xml:space="preserve">       Участок асфальтировки: </t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</si>
  <si>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Санпатрулями - Пенза-1, Октябрьская, Суворова, Чехова, Чеховская развязка, Луначарского, Чаадаева, Дружбы, К. Цеткин, Чапаева, дорога до ФАД М-5 Урал, Ушакова, Молодогвардейская, Горбатов 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</si>
  <si>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>В день:        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  -   Газель-1ед,раб-2чел.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</si>
  <si>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2ам,4дор.раб. Лермонтова, Красная, Кирова, М-Горького Вололдарского, Плеханова, Пушкина, Космодемьянская, Захарова, Бекешская, Суворова, Пр.Победы, Карпинского, 8Марта, Окружная, Лесхоз, Урицкого.</t>
    </r>
  </si>
  <si>
    <t>Работа сан.патруля :  Газель - 1, ММЗ - 2,   дор раб - 6 чел,      Согласно утвержденным маршрутам  № 1,2,3,</t>
  </si>
  <si>
    <t>Очистка  автомобильных остановок, площадок и урн от мусора вручную-по району (Газель-1 ед, раб-2 чел)</t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</si>
  <si>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тр.щ-1ед</t>
    </r>
  </si>
  <si>
    <r>
      <t xml:space="preserve">Очистка и мойка тротуаров, перекрестков, треугольников - </t>
    </r>
    <r>
      <rPr>
        <sz val="11"/>
        <rFont val="Times New Roman"/>
        <family val="1"/>
        <charset val="204"/>
      </rPr>
      <t>Суворова, Плеханова, Октябрьская, Чехова, Парковая, Тарханова, Антонова, Сердобская, Тухачевского, Долгова-Урицкого, Чехова-Долгова,  Московская, Бакунина, Володарского - ПМ-1ед, тр.щ-1ед</t>
    </r>
  </si>
  <si>
    <r>
      <t>Мойка прилотковой части-</t>
    </r>
    <r>
      <rPr>
        <sz val="11"/>
        <rFont val="Times New Roman"/>
        <family val="1"/>
        <charset val="204"/>
      </rPr>
      <t>ул Коммунистическая-ПМ-1 ед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</si>
  <si>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 xml:space="preserve"> ул.Красная,Ставского,Бакунина..  (раб-9 чел , автобус-1 ед)</t>
    </r>
  </si>
  <si>
    <r>
      <t>Погрузка и перевозка смета-</t>
    </r>
    <r>
      <rPr>
        <sz val="11"/>
        <rFont val="Times New Roman"/>
        <family val="1"/>
        <charset val="204"/>
      </rPr>
      <t>ул.Красная,Ставского,Бакунина. (КО-707 - 1 ед., самосвал - 2 ед., погр. - 2 ед.)</t>
    </r>
  </si>
  <si>
    <r>
      <t>Очистка от грязи и мусора тротуаров вручную</t>
    </r>
    <r>
      <rPr>
        <sz val="12"/>
        <rFont val="Times New Roman"/>
        <family val="1"/>
        <charset val="204"/>
      </rPr>
      <t>- ул.Красная,Ставского,Бакунина (раб-9 чел , автобус-1 ед)</t>
    </r>
  </si>
  <si>
    <t xml:space="preserve">ПРОЧИЕ  РАБОТЫ  </t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</si>
  <si>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3ам,5дор.раб.</t>
    </r>
  </si>
  <si>
    <r>
      <t>Мойка прилотковой части дорог-</t>
    </r>
    <r>
      <rPr>
        <sz val="11"/>
        <rFont val="Times New Roman"/>
        <family val="1"/>
        <charset val="204"/>
      </rPr>
      <t xml:space="preserve">  ул. Урицкого,  Чеховская развязка,  Огородная,  Антонова,  Сурская,  Злобина,  Сердобская, Павлушкина, Толстова,  Дзержинского,  Жемчужная,  Герцена  (МДК - 1 ед.)</t>
    </r>
  </si>
  <si>
    <r>
      <t>Мойка проезжей части</t>
    </r>
    <r>
      <rPr>
        <sz val="11"/>
        <rFont val="Times New Roman"/>
        <family val="1"/>
        <charset val="204"/>
      </rPr>
      <t>-    ул.  Дружбы,  Луначарского, Свободы,  Нейтральная, Чапаева,  Кустанайская,  Долгорукова, Пролетарская,  Дзержинского(МДК - 1 ед.)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</si>
  <si>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Ул.  Суворова (раб. - 6 чел.)</t>
    </r>
  </si>
  <si>
    <r>
      <t xml:space="preserve">Погрузка и перевозка смета - </t>
    </r>
    <r>
      <rPr>
        <sz val="11"/>
        <rFont val="Times New Roman"/>
        <family val="1"/>
        <charset val="204"/>
      </rPr>
      <t>ул. Суворова (погр. - 1 ед., ММЗ - 1 ед., КО-707 - 1 ед., МДК - 1 ед., Паз - 1 ед., раб. - 6 чел.)</t>
    </r>
  </si>
  <si>
    <r>
      <t xml:space="preserve">Очистка от грязи и мусора тротуаров вручную </t>
    </r>
    <r>
      <rPr>
        <sz val="11"/>
        <rFont val="Times New Roman"/>
        <family val="1"/>
        <charset val="204"/>
      </rPr>
      <t xml:space="preserve"> ул.Суворова (раб. - 6 чел.)</t>
    </r>
  </si>
  <si>
    <r>
      <t>Очистка прилотковой  части  дорожных покрытий вакуумно-подметальной машиной с увлажнением</t>
    </r>
    <r>
      <rPr>
        <sz val="11"/>
        <rFont val="Times New Roman"/>
        <family val="1"/>
        <charset val="204"/>
      </rPr>
      <t>-Пум-2ед ,проезд под путепроводом по пр.Строителей,ул.Гагарина,Островная,ул.Аустрина,ул.Бородина,ул.Собинова,1 Онежский проезд,ул.Байдукова,проезд с пр.Строителей к Фоку.</t>
    </r>
  </si>
  <si>
    <r>
      <t>Механизированная очистка осевых полос и зон безопасности вакуумно-подметальной машиной:</t>
    </r>
    <r>
      <rPr>
        <sz val="11"/>
        <rFont val="Times New Roman"/>
        <family val="1"/>
        <charset val="204"/>
      </rPr>
      <t>Пум-2ед ул.Гагарина,Островная,ул.Беляева,Циолковского.</t>
    </r>
  </si>
  <si>
    <r>
      <t>Мойка прилотковой части дорог-</t>
    </r>
    <r>
      <rPr>
        <sz val="11"/>
        <rFont val="Times New Roman"/>
        <family val="1"/>
        <charset val="204"/>
      </rPr>
      <t>ПМ-1ед ,проезд под путепроводом по пр.Строителей,ул.Гагарина,Островная,ул.Аустрина,ул.Бородина,ул.Собинова,1 Онежский проезд,ул.Байдукова,проезд с пр.Строителей к Фоку.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</si>
  <si>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дор.раб-чел ул.Онежская,1 Онежский проезд,ул.Глазунова.</t>
    </r>
  </si>
  <si>
    <t>Работа сан.патруля- Маршрут 1,2,3 , самосвал ММЗ-1ед,УАЗ-1 ед, Газель-1ед, Дор.раб-6чел</t>
  </si>
  <si>
    <r>
      <t>Очистка прилотковой части вакуумно-подметальной машиной с увлажнением-</t>
    </r>
    <r>
      <rPr>
        <sz val="11"/>
        <rFont val="Times New Roman"/>
        <family val="1"/>
        <charset val="204"/>
      </rPr>
      <t xml:space="preserve"> 40 лет Октября, Баумана, Терновского,Центральная, Окружная,3-ий проезд Бурмистрова-Дизельная,Вишневая, Воронова, Гоголя,Кижеватова, Калинина, Красная Горка,Красная, Краснова, Кривозерье, Куйбышева, Ново-Тамбовская,Тамбовская,Перспективная,Петровская,Рябова,  Свердлова,Богданова,Галетная, Индустриальная, Металлистов, Молокова, Ремесленная, Ростовская, Токарная, Отдельная,  Чкалова (тр.щетка - 2 ед,)</t>
    </r>
  </si>
  <si>
    <r>
      <t>Мойка прилотковой части-</t>
    </r>
    <r>
      <rPr>
        <sz val="11"/>
        <rFont val="Times New Roman"/>
        <family val="1"/>
        <charset val="204"/>
      </rPr>
      <t>ул  Окружная,  3-ий проезд Бурмистрова-Дизельная, Воронова, 40 лет Октября, Кривозерье,Кижеватова,Вишневая, Краснова, Тамбовская, Н.Тамбовская-ПМ-2 ед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</si>
  <si>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ул Гоголя-6 чел</t>
    </r>
  </si>
  <si>
    <r>
      <t>Погрузка и перевозка смета-</t>
    </r>
    <r>
      <rPr>
        <sz val="11"/>
        <rFont val="Times New Roman"/>
        <family val="1"/>
        <charset val="204"/>
      </rPr>
      <t>ул Гоголя-погр-1 ед, с/свал-1 ед</t>
    </r>
  </si>
  <si>
    <t>Работа сан.патруля-Маршрут №1,2- с/свал-1 ед, Газель-1 ед, раб-4чел</t>
  </si>
  <si>
    <r>
      <t>Очистка и мойка стен автопавильнов и урн</t>
    </r>
    <r>
      <rPr>
        <sz val="11"/>
        <rFont val="Times New Roman"/>
        <family val="1"/>
        <charset val="204"/>
      </rPr>
      <t>-ул Куйбышева, Кривозерье, Н.Тамбовская-2 чел, ПМ-1 ед</t>
    </r>
  </si>
  <si>
    <r>
      <t>Очистка прилотковой  части  мостовых сооружений и подходов к ним вакуумно-подметальной машиной</t>
    </r>
    <r>
      <rPr>
        <sz val="11"/>
        <rFont val="Times New Roman"/>
        <family val="1"/>
        <charset val="204"/>
      </rPr>
      <t xml:space="preserve">-Измайловский мост,Бакунинский мост,Свердловский мост,Бауманский п/пр.,Терновский мост Тех:ВИХРЬ ПУ-1ед. </t>
    </r>
  </si>
  <si>
    <r>
      <t>Очистка подходов и подмостовых зон мостовых сооружений от травы и кустарника-</t>
    </r>
    <r>
      <rPr>
        <sz val="11"/>
        <rFont val="Times New Roman"/>
        <family val="1"/>
        <charset val="204"/>
      </rPr>
      <t>мост Безымянный. Техн.:газель(лет.)-1ед.,раб.-2чел.</t>
    </r>
  </si>
  <si>
    <r>
      <t>Мехочистка осевых полос и зон безопасности вакуумно-подметальной машиной-</t>
    </r>
    <r>
      <rPr>
        <sz val="11"/>
        <rFont val="Times New Roman"/>
        <family val="1"/>
        <charset val="204"/>
      </rPr>
      <t xml:space="preserve">Измайловский мост,Бакунинский мост,Свердловский мост,Бауманский п/пр.,Терновский мост Тех:ВИХРЬ ПУ-1ед. </t>
    </r>
  </si>
  <si>
    <r>
      <t xml:space="preserve">ПРОЧИЕ  РАБОТЫ:    Покраска металлического перильного ограждения безопасности </t>
    </r>
    <r>
      <rPr>
        <sz val="11"/>
        <rFont val="Times New Roman"/>
        <family val="1"/>
        <charset val="204"/>
      </rPr>
      <t>на п/пр. 8 марта  Техн.:зил(лет.)-1ед.,раб.-2чел</t>
    </r>
    <r>
      <rPr>
        <b/>
        <sz val="11"/>
        <rFont val="Times New Roman"/>
        <family val="1"/>
        <charset val="204"/>
      </rPr>
      <t xml:space="preserve">;   Ремонт мет. Ограждения на мосту по </t>
    </r>
    <r>
      <rPr>
        <sz val="11"/>
        <rFont val="Times New Roman"/>
        <family val="1"/>
        <charset val="204"/>
      </rPr>
      <t xml:space="preserve">ул.Свободы Техн.:зил.("СААК")-1ед.,раб.-1чел. </t>
    </r>
  </si>
  <si>
    <r>
      <t>Ремонт а/б покрытия</t>
    </r>
    <r>
      <rPr>
        <sz val="11"/>
        <rFont val="Times New Roman"/>
        <family val="1"/>
        <charset val="204"/>
      </rPr>
      <t xml:space="preserve">-ул Дзержинского, К.Цеткин, Коннозаводская -МТРД-2 ед,Газель-1 ед, с/свал-5 ед,погр-3 ед,фреза-2 ед, компрессор-1 ед, ПМ-2 ед,20 чел  , летучка-1 ед, АСФК-2 ед,м/каток-2 ед, трал-1 ед    ,г/молот-1 ед </t>
    </r>
  </si>
  <si>
    <r>
      <t>Промывка л/канализации-</t>
    </r>
    <r>
      <rPr>
        <sz val="12"/>
        <rFont val="Times New Roman"/>
        <family val="1"/>
        <charset val="204"/>
      </rPr>
      <t>ул Кулакова-г/дин-2 ед,1 чел, ИЛ-1 ед</t>
    </r>
  </si>
  <si>
    <r>
      <t>Ремонт колодцев-</t>
    </r>
    <r>
      <rPr>
        <sz val="12"/>
        <rFont val="Times New Roman"/>
        <family val="1"/>
        <charset val="204"/>
      </rPr>
      <t>пр Победы- Газель-1 ед, 2 чел</t>
    </r>
  </si>
  <si>
    <r>
      <t>Очистка  оголовковпо городу-</t>
    </r>
    <r>
      <rPr>
        <sz val="11"/>
        <rFont val="Times New Roman"/>
        <family val="1"/>
        <charset val="204"/>
      </rPr>
      <t>Газ-манип-1ед,1 чел</t>
    </r>
  </si>
  <si>
    <r>
      <t>Ремонт  а/б покрытия струйно-инъекционным методом-</t>
    </r>
    <r>
      <rPr>
        <sz val="11"/>
        <rFont val="Times New Roman"/>
        <family val="1"/>
        <charset val="204"/>
      </rPr>
      <t>ул. Окружная(Hydrog - 1 ед.,МТРД-1 ед, раб. - 2 чел.)</t>
    </r>
  </si>
  <si>
    <r>
      <t>Очистка кюветов-</t>
    </r>
    <r>
      <rPr>
        <sz val="11"/>
        <rFont val="Times New Roman"/>
        <family val="1"/>
        <charset val="204"/>
      </rPr>
      <t>ул Строителей, Ватутина-экскав-1 ед, с/свал-1 ед,1 чел</t>
    </r>
  </si>
  <si>
    <r>
      <t>Мойка прилотковой части-</t>
    </r>
    <r>
      <rPr>
        <sz val="11"/>
        <rFont val="Times New Roman"/>
        <family val="1"/>
        <charset val="204"/>
      </rPr>
      <t>ул Калинина, Свердлова, Кривозерье,Кр Горка, Тамбовская, Н.Тамбовская, Куйбышева, Красная, Чкалова, Богданова, 40 лет Октября - ПМ - 1ед.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</si>
  <si>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Урицкого,С-Щедрина,Кирова,Пушкина,Кулакова,Суворова,Карпинского,Окружная,Пр.Победы,8Марта,Славы,Советская,Лермонтовапл.Жукова,дорога от Глобуса до Карпинского с выездом на 8Марта,дорога от Островского до Карпинского,Дорога от Карпинского до Глобуса,Революционная,Бекешская,Коммунистическая,М.Горького.- ПУМ-1ед</t>
    </r>
  </si>
  <si>
    <r>
      <t>Мойка проезжей части дороги:</t>
    </r>
    <r>
      <rPr>
        <sz val="11"/>
        <rFont val="Times New Roman"/>
        <family val="1"/>
        <charset val="204"/>
      </rPr>
      <t xml:space="preserve"> пл.Ленина.Гор.адм.Пл.Жукова,Кирова,Славы,Володарского,Советская,М-Горького,пр.Пушкина,Пушкина,Некрасова,Бекешкая.ПМ-2ед</t>
    </r>
  </si>
  <si>
    <t>СМЕТ- 10 тн  ВОДА-6 м3</t>
  </si>
  <si>
    <r>
      <t xml:space="preserve">Мойка прилотковой и проезжей части мостов и п/пр </t>
    </r>
    <r>
      <rPr>
        <sz val="11"/>
        <rFont val="Times New Roman"/>
        <family val="1"/>
        <charset val="204"/>
      </rPr>
      <t>- мост Терновский, Измайловский, п/пр Баумана-ПМ-1 ед</t>
    </r>
  </si>
  <si>
    <r>
      <t>Механизированная очистка осевых полос и зон безопасности -</t>
    </r>
    <r>
      <rPr>
        <sz val="11"/>
        <rFont val="Times New Roman"/>
        <family val="1"/>
        <charset val="204"/>
      </rPr>
      <t xml:space="preserve"> Дорога на Ахуны,  Коннозаводская,  Подлесная,  Дорога на Кардон Студеный, Чаадаева,  Ерик, Злобина,  Сердобская,  Тухачевского, Павлушкина,    Горбатов переулок,  Парковая, Тарханова,  Автономная, Измайлова,  Антонова,   Свободы,  Нейтральная,  Кустанайская,  Долгорукова, ,  Дружбы,  К. Цеткин,  Чапаева,  Дорога от ГПЗ  до  Нефтебазы,  Дорога от Нефтебазы до Ахунского переезда,  Касаткина,  Вильямса,  Спартаковская,  Стрельбищенская,  Луговая,Молодогвардейская,  Ушакова (КО-707 - 2 ед.)</t>
    </r>
  </si>
  <si>
    <t xml:space="preserve"> СМЕТ-18 тн   ВОДА- 66 м3</t>
  </si>
  <si>
    <t>СМЕТ-24 тн      ВОДА-48 м3</t>
  </si>
  <si>
    <t>СМЕТ - 20тн           ВОДА - 120м3</t>
  </si>
  <si>
    <t>СМЕТ- 12 тн    ВОДА- 54 м3  ПГС-30 м3</t>
  </si>
  <si>
    <r>
      <t>Мойка прилотковой части  -</t>
    </r>
    <r>
      <rPr>
        <sz val="11"/>
        <rFont val="Times New Roman"/>
        <family val="1"/>
        <charset val="204"/>
      </rPr>
      <t xml:space="preserve"> Байдукова, Литвинова, Аустрина - ПМ - 2ед.</t>
    </r>
  </si>
  <si>
    <r>
      <t>Мойка проезжей части -</t>
    </r>
    <r>
      <rPr>
        <sz val="11"/>
        <rFont val="Times New Roman"/>
        <family val="1"/>
        <charset val="204"/>
      </rPr>
      <t xml:space="preserve"> Гагарина, Ленина, Циолковского, Беляева - ПМ - 2ед.</t>
    </r>
  </si>
  <si>
    <t>СМЕТ- 8 тн   ВОДА-48 м3</t>
  </si>
  <si>
    <r>
      <rPr>
        <b/>
        <sz val="11"/>
        <rFont val="Times New Roman"/>
        <family val="1"/>
        <charset val="204"/>
      </rPr>
      <t>Мех очистка осевых полос  и зон безопасности вакуумно-подметальная машиной</t>
    </r>
    <r>
      <rPr>
        <sz val="11"/>
        <rFont val="Times New Roman"/>
        <family val="1"/>
        <charset val="204"/>
      </rPr>
      <t xml:space="preserve"> - ул 40 лет Октября, Баумана, Терновского, Центральная, Окружная, 3-ий проезд Бурмистрова-Дизельная, Вишневая, Воронова, Гоголя, Калинина, Кижеватова, Кр Горка, Красная, Краснова, Кривозерье, Куйбышева, Ленинградская, М.Крылова, Металлистов, Свердлова, Н.Тамбовская, Тамбовская, Перспективная, Ватутина, Богданова, Львовская, Мереняшева, Металлистов, Отдельная, Чкалова  - ПУМ-1 ед, тр.щ.-1 ед</t>
    </r>
  </si>
  <si>
    <t xml:space="preserve">В день:      СМЕТ -  72тн               ВОДА -  222 м3         ПГС-30 м3   </t>
  </si>
  <si>
    <t xml:space="preserve"> В ночь:          СМЕТ - 55тн          ВОДА - 392м3</t>
  </si>
  <si>
    <t>За сутки:    СМЕТ - 127тн                  ВОДА - 614м3    ПГС-30 м3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</si>
</sst>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justify" wrapText="1"/>
    </xf>
    <xf numFmtId="0" fontId="10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view="pageBreakPreview" topLeftCell="D95" zoomScaleNormal="100" zoomScaleSheetLayoutView="100" workbookViewId="0">
      <selection activeCell="E124" sqref="E124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5" t="s">
        <v>9</v>
      </c>
      <c r="B2" s="75"/>
      <c r="C2" s="75"/>
      <c r="D2" s="75"/>
      <c r="E2" s="75"/>
      <c r="F2" s="75"/>
      <c r="G2" s="75"/>
      <c r="H2" s="75"/>
      <c r="I2" s="75"/>
      <c r="J2" s="75"/>
    </row>
    <row r="3" spans="1:14" s="4" customFormat="1" ht="15" customHeight="1">
      <c r="A3" s="76" t="s">
        <v>28</v>
      </c>
      <c r="B3" s="76" t="s">
        <v>48</v>
      </c>
      <c r="C3" s="76"/>
      <c r="D3" s="76"/>
      <c r="E3" s="72" t="s">
        <v>73</v>
      </c>
      <c r="F3" s="72"/>
      <c r="G3" s="72"/>
      <c r="H3" s="72"/>
      <c r="I3" s="72"/>
      <c r="J3" s="76"/>
      <c r="N3" s="12"/>
    </row>
    <row r="4" spans="1:14" ht="21" customHeight="1">
      <c r="A4" s="76"/>
      <c r="B4" s="14" t="s">
        <v>45</v>
      </c>
      <c r="C4" s="15" t="s">
        <v>46</v>
      </c>
      <c r="D4" s="14" t="s">
        <v>56</v>
      </c>
      <c r="E4" s="14" t="s">
        <v>45</v>
      </c>
      <c r="F4" s="14" t="s">
        <v>47</v>
      </c>
      <c r="G4" s="14" t="s">
        <v>56</v>
      </c>
      <c r="H4" s="14" t="s">
        <v>79</v>
      </c>
      <c r="I4" s="15" t="s">
        <v>80</v>
      </c>
      <c r="J4" s="76"/>
      <c r="K4" s="4"/>
      <c r="L4" s="4"/>
      <c r="M4" s="4"/>
    </row>
    <row r="5" spans="1:14" ht="12.75" customHeight="1">
      <c r="A5" s="16" t="s">
        <v>29</v>
      </c>
      <c r="B5" s="10">
        <f>SUM(B6:B31)</f>
        <v>36</v>
      </c>
      <c r="C5" s="10">
        <f>SUM(C6:C31)</f>
        <v>0</v>
      </c>
      <c r="D5" s="10">
        <v>39</v>
      </c>
      <c r="E5" s="10">
        <f>7:7+8:8+9:9+10:10+11:11+12:12+13:13+14:14+15:15+16:16+17:17+18:18+19:19+20:20+21:21+22:22+23:23+24:24+25:25+26:26+27:27+28:28+30:30+31:31</f>
        <v>1</v>
      </c>
      <c r="F5" s="10">
        <f>SUM(F6:F31)</f>
        <v>0</v>
      </c>
      <c r="G5" s="10"/>
      <c r="H5" s="17">
        <f>SUM(H6:H31)</f>
        <v>10</v>
      </c>
      <c r="I5" s="17">
        <f>SUM(I6:I31)</f>
        <v>42</v>
      </c>
      <c r="J5" s="18"/>
      <c r="K5" s="4"/>
      <c r="L5" s="4"/>
      <c r="M5" s="4"/>
    </row>
    <row r="6" spans="1:14" ht="14.25" customHeight="1">
      <c r="A6" s="19" t="s">
        <v>30</v>
      </c>
      <c r="B6" s="2">
        <v>1</v>
      </c>
      <c r="C6" s="2"/>
      <c r="D6" s="2">
        <v>2</v>
      </c>
      <c r="E6" s="2"/>
      <c r="F6" s="2"/>
      <c r="G6" s="2"/>
      <c r="H6" s="37">
        <v>10</v>
      </c>
      <c r="I6" s="37">
        <v>6</v>
      </c>
      <c r="J6" s="54" t="s">
        <v>105</v>
      </c>
      <c r="K6" s="56"/>
      <c r="L6" s="56"/>
      <c r="M6" s="56"/>
    </row>
    <row r="7" spans="1:14" ht="27.75" customHeight="1">
      <c r="A7" s="19" t="s">
        <v>94</v>
      </c>
      <c r="B7" s="2">
        <v>1</v>
      </c>
      <c r="C7" s="2"/>
      <c r="D7" s="2"/>
      <c r="E7" s="2"/>
      <c r="F7" s="2"/>
      <c r="G7" s="2"/>
      <c r="H7" s="39"/>
      <c r="I7" s="37">
        <v>36</v>
      </c>
      <c r="J7" s="55" t="s">
        <v>133</v>
      </c>
      <c r="K7" s="56"/>
      <c r="L7" s="56"/>
      <c r="M7" s="56"/>
    </row>
    <row r="8" spans="1:14" ht="30" customHeight="1">
      <c r="A8" s="19" t="s">
        <v>67</v>
      </c>
      <c r="B8" s="2">
        <v>3</v>
      </c>
      <c r="C8" s="2"/>
      <c r="D8" s="2"/>
      <c r="E8" s="2"/>
      <c r="F8" s="2"/>
      <c r="G8" s="2"/>
      <c r="H8" s="39"/>
      <c r="I8" s="37"/>
      <c r="J8" s="55" t="s">
        <v>135</v>
      </c>
      <c r="K8" s="56"/>
      <c r="L8" s="56"/>
      <c r="M8" s="56"/>
    </row>
    <row r="9" spans="1:14" ht="13.5" customHeight="1">
      <c r="A9" s="19" t="s">
        <v>69</v>
      </c>
      <c r="B9" s="2">
        <v>2</v>
      </c>
      <c r="C9" s="2"/>
      <c r="D9" s="2"/>
      <c r="E9" s="2">
        <v>1</v>
      </c>
      <c r="F9" s="2"/>
      <c r="G9" s="2"/>
      <c r="H9" s="37"/>
      <c r="I9" s="37"/>
      <c r="J9" s="38" t="s">
        <v>2</v>
      </c>
      <c r="K9" s="56"/>
      <c r="L9" s="56"/>
      <c r="M9" s="56"/>
    </row>
    <row r="10" spans="1:14" ht="14.25" customHeight="1">
      <c r="A10" s="19" t="s">
        <v>54</v>
      </c>
      <c r="B10" s="2"/>
      <c r="C10" s="2"/>
      <c r="D10" s="2"/>
      <c r="E10" s="2"/>
      <c r="F10" s="2"/>
      <c r="G10" s="2"/>
      <c r="H10" s="37"/>
      <c r="I10" s="37"/>
      <c r="J10" s="40" t="s">
        <v>134</v>
      </c>
      <c r="K10" s="56"/>
      <c r="L10" s="56"/>
      <c r="M10" s="56"/>
    </row>
    <row r="11" spans="1:14" ht="29.25" customHeight="1">
      <c r="A11" s="19" t="s">
        <v>32</v>
      </c>
      <c r="B11" s="9">
        <v>3</v>
      </c>
      <c r="C11" s="9"/>
      <c r="D11" s="9"/>
      <c r="E11" s="2"/>
      <c r="F11" s="2"/>
      <c r="G11" s="2"/>
      <c r="H11" s="37"/>
      <c r="I11" s="37"/>
      <c r="J11" s="38" t="s">
        <v>136</v>
      </c>
      <c r="K11" s="56"/>
      <c r="L11" s="56"/>
      <c r="M11" s="56"/>
    </row>
    <row r="12" spans="1:14" ht="14.25" customHeight="1">
      <c r="A12" s="19" t="s">
        <v>82</v>
      </c>
      <c r="B12" s="9">
        <v>1</v>
      </c>
      <c r="C12" s="9"/>
      <c r="D12" s="9"/>
      <c r="E12" s="2"/>
      <c r="F12" s="2"/>
      <c r="G12" s="2"/>
      <c r="H12" s="37"/>
      <c r="I12" s="37"/>
      <c r="J12" s="38" t="s">
        <v>146</v>
      </c>
      <c r="K12" s="56"/>
      <c r="L12" s="56"/>
      <c r="M12" s="56"/>
    </row>
    <row r="13" spans="1:14" ht="12.75" customHeight="1">
      <c r="A13" s="19" t="s">
        <v>84</v>
      </c>
      <c r="B13" s="9">
        <v>1</v>
      </c>
      <c r="C13" s="9"/>
      <c r="D13" s="9"/>
      <c r="E13" s="2"/>
      <c r="F13" s="2"/>
      <c r="G13" s="2"/>
      <c r="H13" s="41"/>
      <c r="I13" s="41"/>
      <c r="J13" s="45"/>
      <c r="K13" s="56"/>
      <c r="L13" s="56"/>
      <c r="M13" s="56"/>
    </row>
    <row r="14" spans="1:14" ht="23.25" customHeight="1">
      <c r="A14" s="19" t="s">
        <v>85</v>
      </c>
      <c r="B14" s="9">
        <v>1</v>
      </c>
      <c r="C14" s="9"/>
      <c r="D14" s="9"/>
      <c r="E14" s="2"/>
      <c r="F14" s="2"/>
      <c r="G14" s="2"/>
      <c r="H14" s="41"/>
      <c r="I14" s="41" t="s">
        <v>68</v>
      </c>
      <c r="J14" s="42" t="s">
        <v>103</v>
      </c>
      <c r="K14" s="56"/>
      <c r="L14" s="56"/>
      <c r="M14" s="56"/>
    </row>
    <row r="15" spans="1:14" ht="27.75" customHeight="1">
      <c r="A15" s="19" t="s">
        <v>33</v>
      </c>
      <c r="B15" s="2">
        <v>1</v>
      </c>
      <c r="C15" s="2"/>
      <c r="D15" s="2"/>
      <c r="E15" s="20"/>
      <c r="F15" s="2"/>
      <c r="G15" s="2"/>
      <c r="H15" s="41"/>
      <c r="I15" s="41" t="s">
        <v>68</v>
      </c>
      <c r="J15" s="42" t="s">
        <v>137</v>
      </c>
      <c r="K15" s="56"/>
      <c r="L15" s="56"/>
      <c r="M15" s="56"/>
    </row>
    <row r="16" spans="1:14" ht="12" customHeight="1">
      <c r="A16" s="19" t="s">
        <v>40</v>
      </c>
      <c r="B16" s="2">
        <v>6</v>
      </c>
      <c r="C16" s="2"/>
      <c r="D16" s="2"/>
      <c r="E16" s="21"/>
      <c r="F16" s="2"/>
      <c r="G16" s="2"/>
      <c r="H16" s="41"/>
      <c r="I16" s="41"/>
      <c r="J16" s="42"/>
      <c r="K16" s="23"/>
      <c r="L16" s="23"/>
      <c r="M16" s="23"/>
    </row>
    <row r="17" spans="1:13" ht="14.25" customHeight="1">
      <c r="A17" s="19" t="s">
        <v>55</v>
      </c>
      <c r="B17" s="2">
        <v>1</v>
      </c>
      <c r="C17" s="2"/>
      <c r="D17" s="2"/>
      <c r="E17" s="2"/>
      <c r="F17" s="2"/>
      <c r="G17" s="2"/>
      <c r="H17" s="41"/>
      <c r="I17" s="37"/>
      <c r="J17" s="70" t="s">
        <v>74</v>
      </c>
      <c r="K17" s="71"/>
      <c r="L17" s="71"/>
      <c r="M17" s="71"/>
    </row>
    <row r="18" spans="1:13" ht="13.5" hidden="1" customHeight="1">
      <c r="A18" s="19" t="s">
        <v>51</v>
      </c>
      <c r="B18" s="2"/>
      <c r="C18" s="2"/>
      <c r="D18" s="2"/>
      <c r="E18" s="2"/>
      <c r="F18" s="2"/>
      <c r="G18" s="2"/>
      <c r="H18" s="41"/>
      <c r="I18" s="37"/>
    </row>
    <row r="19" spans="1:13" ht="15" customHeight="1">
      <c r="A19" s="19" t="s">
        <v>99</v>
      </c>
      <c r="B19" s="2">
        <v>1</v>
      </c>
      <c r="C19" s="2"/>
      <c r="D19" s="2"/>
      <c r="E19" s="2"/>
      <c r="F19" s="2"/>
      <c r="G19" s="2"/>
      <c r="H19" s="41"/>
      <c r="I19" s="37"/>
      <c r="J19" s="73" t="s">
        <v>139</v>
      </c>
      <c r="K19" s="74"/>
      <c r="L19" s="74"/>
      <c r="M19" s="74"/>
    </row>
    <row r="20" spans="1:13" ht="15.75" customHeight="1">
      <c r="A20" s="22" t="s">
        <v>61</v>
      </c>
      <c r="B20" s="2">
        <v>1</v>
      </c>
      <c r="C20" s="2"/>
      <c r="D20" s="2"/>
      <c r="E20" s="2"/>
      <c r="F20" s="2"/>
      <c r="G20" s="2"/>
      <c r="H20" s="41"/>
      <c r="I20" s="41"/>
      <c r="J20" s="73" t="s">
        <v>138</v>
      </c>
      <c r="K20" s="74"/>
      <c r="L20" s="74"/>
      <c r="M20" s="74"/>
    </row>
    <row r="21" spans="1:13" ht="16.5" customHeight="1">
      <c r="A21" s="19" t="s">
        <v>102</v>
      </c>
      <c r="B21" s="2">
        <v>4</v>
      </c>
      <c r="C21" s="2"/>
      <c r="D21" s="2"/>
      <c r="E21" s="2"/>
      <c r="F21" s="2"/>
      <c r="G21" s="2"/>
      <c r="H21" s="41"/>
      <c r="I21" s="41"/>
      <c r="J21" s="64" t="s">
        <v>140</v>
      </c>
      <c r="K21" s="23"/>
      <c r="L21" s="23"/>
      <c r="M21" s="23"/>
    </row>
    <row r="22" spans="1:13" ht="12.75" customHeight="1">
      <c r="A22" s="19" t="s">
        <v>34</v>
      </c>
      <c r="B22" s="2"/>
      <c r="C22" s="2"/>
      <c r="D22" s="2"/>
      <c r="E22" s="2"/>
      <c r="F22" s="2"/>
      <c r="G22" s="2"/>
      <c r="H22" s="41"/>
      <c r="I22" s="37"/>
      <c r="J22" s="42" t="s">
        <v>142</v>
      </c>
      <c r="K22" s="23"/>
      <c r="L22" s="23"/>
      <c r="M22" s="23"/>
    </row>
    <row r="23" spans="1:13" ht="12.75" hidden="1" customHeight="1">
      <c r="A23" s="19" t="s">
        <v>60</v>
      </c>
      <c r="B23" s="2"/>
      <c r="C23" s="2"/>
      <c r="D23" s="2"/>
      <c r="E23" s="2"/>
      <c r="F23" s="2"/>
      <c r="G23" s="2"/>
      <c r="H23" s="37"/>
      <c r="I23" s="37"/>
      <c r="J23" s="70"/>
      <c r="K23" s="71"/>
      <c r="L23" s="71"/>
      <c r="M23" s="71"/>
    </row>
    <row r="24" spans="1:13" ht="15.75" customHeight="1">
      <c r="A24" s="19" t="s">
        <v>81</v>
      </c>
      <c r="B24" s="2">
        <v>1</v>
      </c>
      <c r="C24" s="2"/>
      <c r="D24" s="2"/>
      <c r="E24" s="2"/>
      <c r="F24" s="2"/>
      <c r="G24" s="2"/>
      <c r="H24" s="37"/>
      <c r="I24" s="37"/>
      <c r="J24" s="70" t="s">
        <v>141</v>
      </c>
      <c r="K24" s="71"/>
      <c r="L24" s="71"/>
      <c r="M24" s="71"/>
    </row>
    <row r="25" spans="1:13" ht="12.75" hidden="1" customHeight="1">
      <c r="A25" s="19" t="s">
        <v>83</v>
      </c>
      <c r="B25" s="2"/>
      <c r="C25" s="2"/>
      <c r="D25" s="2"/>
      <c r="E25" s="2"/>
      <c r="F25" s="2"/>
      <c r="G25" s="2"/>
      <c r="H25" s="41"/>
      <c r="I25" s="41"/>
      <c r="J25" s="70"/>
      <c r="K25" s="71"/>
      <c r="L25" s="71"/>
      <c r="M25" s="71"/>
    </row>
    <row r="26" spans="1:13" ht="13.5" customHeight="1">
      <c r="A26" s="19" t="s">
        <v>72</v>
      </c>
      <c r="B26" s="2">
        <v>2</v>
      </c>
      <c r="C26" s="2"/>
      <c r="D26" s="2"/>
      <c r="E26" s="2"/>
      <c r="F26" s="2"/>
      <c r="G26" s="2"/>
      <c r="H26" s="41"/>
      <c r="I26" s="41"/>
      <c r="J26" s="23"/>
      <c r="K26" s="23"/>
      <c r="L26" s="23"/>
      <c r="M26" s="23"/>
    </row>
    <row r="27" spans="1:13" ht="14.25" customHeight="1">
      <c r="A27" s="19" t="s">
        <v>52</v>
      </c>
      <c r="B27" s="2">
        <v>1</v>
      </c>
      <c r="C27" s="2"/>
      <c r="D27" s="2"/>
      <c r="E27" s="2"/>
      <c r="F27" s="2"/>
      <c r="G27" s="2"/>
      <c r="H27" s="41"/>
      <c r="I27" s="41"/>
      <c r="J27" s="38" t="s">
        <v>100</v>
      </c>
      <c r="K27" s="23"/>
      <c r="L27" s="23"/>
      <c r="M27" s="23"/>
    </row>
    <row r="28" spans="1:13" ht="15.75" hidden="1" customHeight="1">
      <c r="A28" s="19" t="s">
        <v>98</v>
      </c>
      <c r="B28" s="2"/>
      <c r="C28" s="2"/>
      <c r="D28" s="2"/>
      <c r="E28" s="2"/>
      <c r="F28" s="2"/>
      <c r="G28" s="2"/>
      <c r="H28" s="41"/>
      <c r="I28" s="41"/>
      <c r="K28" s="23"/>
      <c r="L28" s="23"/>
      <c r="M28" s="23"/>
    </row>
    <row r="29" spans="1:13" ht="12.75" hidden="1" customHeight="1">
      <c r="A29" s="19" t="s">
        <v>42</v>
      </c>
      <c r="B29" s="2"/>
      <c r="C29" s="2"/>
      <c r="D29" s="2"/>
      <c r="E29" s="2"/>
      <c r="F29" s="2"/>
      <c r="G29" s="2"/>
      <c r="H29" s="41"/>
      <c r="I29" s="41"/>
      <c r="J29" s="38"/>
      <c r="K29" s="23"/>
      <c r="L29" s="23"/>
      <c r="M29" s="23"/>
    </row>
    <row r="30" spans="1:13" ht="15" customHeight="1">
      <c r="A30" s="19" t="s">
        <v>97</v>
      </c>
      <c r="B30" s="2">
        <v>2</v>
      </c>
      <c r="C30" s="2"/>
      <c r="D30" s="2"/>
      <c r="E30" s="2"/>
      <c r="F30" s="2"/>
      <c r="G30" s="2"/>
      <c r="H30" s="41"/>
      <c r="I30" s="41"/>
      <c r="J30" s="40" t="s">
        <v>147</v>
      </c>
      <c r="K30" s="56"/>
      <c r="L30" s="56"/>
      <c r="M30" s="56"/>
    </row>
    <row r="31" spans="1:13" ht="12.75" customHeight="1">
      <c r="A31" s="19" t="s">
        <v>58</v>
      </c>
      <c r="B31" s="2">
        <v>3</v>
      </c>
      <c r="C31" s="2"/>
      <c r="D31" s="2"/>
      <c r="E31" s="2"/>
      <c r="F31" s="2"/>
      <c r="G31" s="2"/>
      <c r="H31" s="41"/>
      <c r="I31" s="41"/>
      <c r="J31" s="38" t="s">
        <v>23</v>
      </c>
      <c r="K31" s="56"/>
      <c r="L31" s="56"/>
      <c r="M31" s="56"/>
    </row>
    <row r="32" spans="1:13" ht="12.75" customHeight="1">
      <c r="A32" s="24" t="s">
        <v>59</v>
      </c>
      <c r="B32" s="10">
        <f>SUM(B33:B50)</f>
        <v>14</v>
      </c>
      <c r="C32" s="10">
        <f>SUM(C33:C50)</f>
        <v>0</v>
      </c>
      <c r="D32" s="10">
        <v>14</v>
      </c>
      <c r="E32" s="10">
        <f>SUM(E33:E50)</f>
        <v>4</v>
      </c>
      <c r="F32" s="10"/>
      <c r="G32" s="10"/>
      <c r="H32" s="17">
        <f>SUM(H33:H50)</f>
        <v>25</v>
      </c>
      <c r="I32" s="43">
        <f>SUM(I33:I50)</f>
        <v>108</v>
      </c>
      <c r="J32" s="18" t="s">
        <v>91</v>
      </c>
      <c r="K32" s="4"/>
      <c r="L32" s="4"/>
      <c r="M32" s="4"/>
    </row>
    <row r="33" spans="1:13" ht="15.75" customHeight="1">
      <c r="A33" s="25" t="s">
        <v>44</v>
      </c>
      <c r="B33" s="2">
        <v>3</v>
      </c>
      <c r="C33" s="2"/>
      <c r="D33" s="2">
        <v>6</v>
      </c>
      <c r="E33" s="2"/>
      <c r="F33" s="2"/>
      <c r="G33" s="2"/>
      <c r="H33" s="37">
        <v>18</v>
      </c>
      <c r="I33" s="37">
        <v>66</v>
      </c>
      <c r="J33" s="45" t="s">
        <v>107</v>
      </c>
      <c r="K33" s="4"/>
      <c r="L33" s="4"/>
      <c r="M33" s="4"/>
    </row>
    <row r="34" spans="1:13" ht="28.5" customHeight="1">
      <c r="A34" s="25" t="s">
        <v>69</v>
      </c>
      <c r="B34" s="2">
        <v>2</v>
      </c>
      <c r="C34" s="2"/>
      <c r="D34" s="2"/>
      <c r="E34" s="21">
        <v>1</v>
      </c>
      <c r="F34" s="2"/>
      <c r="G34" s="2"/>
      <c r="H34" s="37">
        <v>7</v>
      </c>
      <c r="I34" s="37">
        <v>42</v>
      </c>
      <c r="J34" s="45" t="s">
        <v>4</v>
      </c>
      <c r="K34" s="4"/>
      <c r="L34" s="4"/>
      <c r="M34" s="4"/>
    </row>
    <row r="35" spans="1:13" ht="61.5" customHeight="1">
      <c r="A35" s="25"/>
      <c r="B35" s="2"/>
      <c r="C35" s="2"/>
      <c r="D35" s="2"/>
      <c r="E35" s="21"/>
      <c r="F35" s="2"/>
      <c r="G35" s="2"/>
      <c r="H35" s="37"/>
      <c r="I35" s="37"/>
      <c r="J35" s="60" t="s">
        <v>148</v>
      </c>
      <c r="K35" s="4"/>
      <c r="L35" s="4"/>
      <c r="M35" s="4"/>
    </row>
    <row r="36" spans="1:13" ht="30" customHeight="1">
      <c r="A36" s="25" t="s">
        <v>94</v>
      </c>
      <c r="B36" s="2">
        <v>1</v>
      </c>
      <c r="C36" s="2"/>
      <c r="D36" s="2"/>
      <c r="E36" s="21">
        <v>1</v>
      </c>
      <c r="F36" s="2"/>
      <c r="G36" s="2"/>
      <c r="H36" s="37"/>
      <c r="I36" s="37"/>
      <c r="J36" s="45" t="s">
        <v>117</v>
      </c>
      <c r="K36" s="4"/>
      <c r="L36" s="4"/>
      <c r="M36" s="4"/>
    </row>
    <row r="37" spans="1:13" ht="15.75" customHeight="1">
      <c r="A37" s="25" t="s">
        <v>95</v>
      </c>
      <c r="B37" s="2"/>
      <c r="C37" s="2"/>
      <c r="D37" s="2"/>
      <c r="E37" s="21"/>
      <c r="F37" s="2"/>
      <c r="G37" s="2"/>
      <c r="H37" s="41"/>
      <c r="I37" s="37"/>
      <c r="J37" s="45" t="s">
        <v>118</v>
      </c>
      <c r="K37" s="4"/>
      <c r="L37" s="4"/>
      <c r="M37" s="4"/>
    </row>
    <row r="38" spans="1:13" ht="17.25" customHeight="1">
      <c r="A38" s="25" t="s">
        <v>70</v>
      </c>
      <c r="B38" s="21">
        <v>1</v>
      </c>
      <c r="C38" s="3"/>
      <c r="D38" s="21"/>
      <c r="E38" s="3"/>
      <c r="F38" s="3"/>
      <c r="G38" s="2"/>
      <c r="H38" s="37"/>
      <c r="I38" s="37"/>
      <c r="J38" s="45" t="s">
        <v>119</v>
      </c>
      <c r="K38" s="4"/>
      <c r="L38" s="4"/>
      <c r="M38" s="4"/>
    </row>
    <row r="39" spans="1:13" ht="15.75" customHeight="1">
      <c r="A39" s="26" t="s">
        <v>60</v>
      </c>
      <c r="B39" s="2"/>
      <c r="C39" s="2"/>
      <c r="D39" s="2"/>
      <c r="E39" s="21"/>
      <c r="F39" s="21"/>
      <c r="G39" s="2"/>
      <c r="H39" s="44"/>
      <c r="I39" s="37"/>
      <c r="J39" s="40" t="s">
        <v>120</v>
      </c>
      <c r="K39" s="4"/>
      <c r="L39" s="4"/>
      <c r="M39" s="4"/>
    </row>
    <row r="40" spans="1:13" ht="16.5" customHeight="1">
      <c r="A40" s="25" t="s">
        <v>54</v>
      </c>
      <c r="B40" s="2">
        <v>2</v>
      </c>
      <c r="C40" s="2"/>
      <c r="D40" s="2"/>
      <c r="E40" s="21">
        <v>1</v>
      </c>
      <c r="F40" s="21"/>
      <c r="G40" s="2"/>
      <c r="H40" s="41"/>
      <c r="I40" s="4"/>
      <c r="J40" s="45" t="s">
        <v>121</v>
      </c>
      <c r="K40" s="4"/>
      <c r="L40" s="4"/>
      <c r="M40" s="4"/>
    </row>
    <row r="41" spans="1:13" ht="45" customHeight="1">
      <c r="A41" s="25" t="s">
        <v>52</v>
      </c>
      <c r="B41" s="2"/>
      <c r="C41" s="2"/>
      <c r="D41" s="2"/>
      <c r="E41" s="21"/>
      <c r="F41" s="21"/>
      <c r="G41" s="2"/>
      <c r="H41" s="37"/>
      <c r="I41" s="37"/>
      <c r="J41" s="45" t="s">
        <v>5</v>
      </c>
      <c r="K41" s="4"/>
      <c r="L41" s="4"/>
      <c r="M41" s="4"/>
    </row>
    <row r="42" spans="1:13" ht="60" customHeight="1">
      <c r="A42" s="25" t="s">
        <v>33</v>
      </c>
      <c r="B42" s="2"/>
      <c r="C42" s="2"/>
      <c r="D42" s="2"/>
      <c r="E42" s="21"/>
      <c r="F42" s="21"/>
      <c r="G42" s="2"/>
      <c r="H42" s="37"/>
      <c r="I42" s="37"/>
      <c r="J42" s="45" t="s">
        <v>104</v>
      </c>
      <c r="K42" s="4"/>
      <c r="L42" s="4"/>
      <c r="M42" s="4"/>
    </row>
    <row r="43" spans="1:13" ht="16.5" customHeight="1">
      <c r="A43" s="25"/>
      <c r="B43" s="2"/>
      <c r="C43" s="2"/>
      <c r="D43" s="2"/>
      <c r="E43" s="21"/>
      <c r="F43" s="21"/>
      <c r="G43" s="2"/>
      <c r="H43" s="37"/>
      <c r="I43" s="37"/>
      <c r="J43" s="45" t="s">
        <v>11</v>
      </c>
      <c r="K43" s="4"/>
      <c r="L43" s="4"/>
      <c r="M43" s="4"/>
    </row>
    <row r="44" spans="1:13" ht="15.75" customHeight="1">
      <c r="A44" s="25" t="s">
        <v>39</v>
      </c>
      <c r="B44" s="2">
        <v>1</v>
      </c>
      <c r="C44" s="2"/>
      <c r="D44" s="2"/>
      <c r="E44" s="21">
        <v>1</v>
      </c>
      <c r="F44" s="21"/>
      <c r="G44" s="2"/>
      <c r="H44" s="37"/>
      <c r="I44" s="44"/>
      <c r="J44" s="40" t="s">
        <v>149</v>
      </c>
      <c r="K44" s="4"/>
      <c r="L44" s="4"/>
      <c r="M44" s="4"/>
    </row>
    <row r="45" spans="1:13" ht="15" customHeight="1">
      <c r="A45" s="19" t="s">
        <v>32</v>
      </c>
      <c r="B45" s="2">
        <v>2</v>
      </c>
      <c r="C45" s="2"/>
      <c r="D45" s="2"/>
      <c r="E45" s="27"/>
      <c r="F45" s="2"/>
      <c r="G45" s="2"/>
      <c r="H45" s="41"/>
      <c r="I45" s="37"/>
      <c r="J45" s="38" t="s">
        <v>8</v>
      </c>
      <c r="K45" s="4"/>
      <c r="L45" s="4"/>
      <c r="M45" s="4"/>
    </row>
    <row r="46" spans="1:13" ht="48.75" customHeight="1">
      <c r="A46" s="19" t="s">
        <v>55</v>
      </c>
      <c r="B46" s="2"/>
      <c r="C46" s="2"/>
      <c r="D46" s="2"/>
      <c r="E46" s="27"/>
      <c r="F46" s="2"/>
      <c r="G46" s="2"/>
      <c r="H46" s="41"/>
      <c r="I46" s="37"/>
      <c r="J46" s="45" t="s">
        <v>20</v>
      </c>
      <c r="K46" s="4"/>
      <c r="L46" s="4"/>
      <c r="M46" s="4"/>
    </row>
    <row r="47" spans="1:13" ht="45" customHeight="1">
      <c r="A47" s="19" t="s">
        <v>42</v>
      </c>
      <c r="B47" s="2">
        <v>1</v>
      </c>
      <c r="C47" s="2"/>
      <c r="D47" s="2"/>
      <c r="E47" s="21"/>
      <c r="F47" s="2"/>
      <c r="G47" s="2"/>
      <c r="H47" s="41"/>
      <c r="I47" s="47"/>
      <c r="J47" s="45" t="s">
        <v>21</v>
      </c>
      <c r="K47" s="4"/>
      <c r="L47" s="4"/>
      <c r="M47" s="4"/>
    </row>
    <row r="48" spans="1:13" ht="32.25" customHeight="1">
      <c r="A48" s="19" t="s">
        <v>86</v>
      </c>
      <c r="B48" s="2"/>
      <c r="C48" s="2"/>
      <c r="D48" s="2"/>
      <c r="E48" s="21"/>
      <c r="F48" s="2"/>
      <c r="G48" s="2"/>
      <c r="H48" s="41"/>
      <c r="I48" s="47"/>
      <c r="J48" s="45" t="s">
        <v>110</v>
      </c>
      <c r="K48" s="4"/>
      <c r="L48" s="4"/>
      <c r="M48" s="4"/>
    </row>
    <row r="49" spans="1:13" ht="29.25" customHeight="1">
      <c r="A49" s="19" t="s">
        <v>53</v>
      </c>
      <c r="B49" s="2">
        <v>1</v>
      </c>
      <c r="C49" s="2"/>
      <c r="D49" s="4"/>
      <c r="E49" s="21"/>
      <c r="F49" s="2"/>
      <c r="G49" s="2"/>
      <c r="H49" s="41"/>
      <c r="I49" s="41"/>
      <c r="J49" s="38" t="s">
        <v>22</v>
      </c>
      <c r="K49" s="4"/>
      <c r="L49" s="4"/>
      <c r="M49" s="4"/>
    </row>
    <row r="50" spans="1:13" ht="12" customHeight="1">
      <c r="A50" s="19" t="s">
        <v>65</v>
      </c>
      <c r="B50" s="2"/>
      <c r="C50" s="2"/>
      <c r="D50" s="2"/>
      <c r="E50" s="21"/>
      <c r="F50" s="2"/>
      <c r="G50" s="2"/>
      <c r="H50" s="41"/>
      <c r="I50" s="41"/>
      <c r="J50" s="38" t="s">
        <v>24</v>
      </c>
      <c r="K50" s="4"/>
      <c r="L50" s="4"/>
      <c r="M50" s="4"/>
    </row>
    <row r="51" spans="1:13" ht="12.75" customHeight="1">
      <c r="A51" s="24" t="s">
        <v>35</v>
      </c>
      <c r="B51" s="10">
        <f>SUM(B52:B69)</f>
        <v>11</v>
      </c>
      <c r="C51" s="10">
        <f>SUM(C52:C69)</f>
        <v>0</v>
      </c>
      <c r="D51" s="10">
        <v>13</v>
      </c>
      <c r="E51" s="10">
        <f>SUM(E52:E69)</f>
        <v>5</v>
      </c>
      <c r="F51" s="10"/>
      <c r="G51" s="10"/>
      <c r="H51" s="17">
        <f>SUM(H52:H69)</f>
        <v>44</v>
      </c>
      <c r="I51" s="17">
        <f>SUM(I52:I69)</f>
        <v>168</v>
      </c>
      <c r="J51" s="18"/>
      <c r="K51" s="4"/>
      <c r="L51" s="4"/>
      <c r="M51" s="4"/>
    </row>
    <row r="52" spans="1:13" ht="15" customHeight="1">
      <c r="A52" s="19" t="s">
        <v>30</v>
      </c>
      <c r="B52" s="2">
        <v>3</v>
      </c>
      <c r="C52" s="2"/>
      <c r="D52" s="2">
        <v>5</v>
      </c>
      <c r="E52" s="2"/>
      <c r="F52" s="2"/>
      <c r="G52" s="2"/>
      <c r="H52" s="37">
        <v>24</v>
      </c>
      <c r="I52" s="37">
        <v>48</v>
      </c>
      <c r="J52" s="36" t="s">
        <v>116</v>
      </c>
      <c r="K52" s="4"/>
      <c r="L52" s="4"/>
      <c r="M52" s="4"/>
    </row>
    <row r="53" spans="1:13" ht="15.75" customHeight="1">
      <c r="A53" s="19" t="s">
        <v>31</v>
      </c>
      <c r="B53" s="2">
        <v>1</v>
      </c>
      <c r="C53" s="2"/>
      <c r="D53" s="2"/>
      <c r="E53" s="2">
        <v>1</v>
      </c>
      <c r="F53" s="2"/>
      <c r="G53" s="2"/>
      <c r="H53" s="37">
        <v>20</v>
      </c>
      <c r="I53" s="37">
        <v>120</v>
      </c>
      <c r="J53" s="58" t="s">
        <v>111</v>
      </c>
      <c r="K53" s="4"/>
      <c r="L53" s="4"/>
      <c r="M53" s="4"/>
    </row>
    <row r="54" spans="1:13" ht="15" hidden="1" customHeight="1">
      <c r="A54" s="19" t="s">
        <v>70</v>
      </c>
      <c r="B54" s="2"/>
      <c r="C54" s="2"/>
      <c r="D54" s="2"/>
      <c r="E54" s="2"/>
      <c r="F54" s="2"/>
      <c r="G54" s="2"/>
      <c r="H54" s="37"/>
      <c r="I54" s="37"/>
      <c r="K54" s="4"/>
      <c r="L54" s="4"/>
      <c r="M54" s="4"/>
    </row>
    <row r="55" spans="1:13" ht="14.25" customHeight="1">
      <c r="A55" s="19" t="s">
        <v>40</v>
      </c>
      <c r="B55" s="2">
        <v>2</v>
      </c>
      <c r="C55" s="2"/>
      <c r="D55" s="2"/>
      <c r="E55" s="27"/>
      <c r="F55" s="2"/>
      <c r="G55" s="2"/>
      <c r="H55" s="37"/>
      <c r="I55" s="37"/>
      <c r="J55" s="45" t="s">
        <v>112</v>
      </c>
      <c r="K55" s="4"/>
      <c r="L55" s="4"/>
      <c r="M55" s="4"/>
    </row>
    <row r="56" spans="1:13" ht="14.25" customHeight="1">
      <c r="A56" s="19" t="s">
        <v>53</v>
      </c>
      <c r="B56" s="2">
        <v>1</v>
      </c>
      <c r="C56" s="2"/>
      <c r="D56" s="28"/>
      <c r="E56" s="2"/>
      <c r="F56" s="2"/>
      <c r="G56" s="2"/>
      <c r="H56" s="37"/>
      <c r="I56" s="37"/>
      <c r="J56" s="40" t="s">
        <v>113</v>
      </c>
      <c r="K56" s="4"/>
      <c r="L56" s="4"/>
      <c r="M56" s="4"/>
    </row>
    <row r="57" spans="1:13" ht="14.25" customHeight="1">
      <c r="A57" s="19" t="s">
        <v>42</v>
      </c>
      <c r="B57" s="2">
        <v>1</v>
      </c>
      <c r="C57" s="2"/>
      <c r="D57" s="4"/>
      <c r="E57" s="48"/>
      <c r="F57" s="2"/>
      <c r="G57" s="2"/>
      <c r="H57" s="41"/>
      <c r="I57" s="37"/>
      <c r="J57" s="62" t="s">
        <v>114</v>
      </c>
      <c r="K57" s="4"/>
      <c r="L57" s="4"/>
      <c r="M57" s="4"/>
    </row>
    <row r="58" spans="1:13" ht="16.5" customHeight="1">
      <c r="A58" s="19" t="s">
        <v>76</v>
      </c>
      <c r="B58" s="2">
        <v>1</v>
      </c>
      <c r="C58" s="2"/>
      <c r="D58" s="2"/>
      <c r="E58" s="46">
        <v>2</v>
      </c>
      <c r="F58" s="2"/>
      <c r="G58" s="2"/>
      <c r="H58" s="37"/>
      <c r="I58" s="37"/>
      <c r="J58" s="62" t="s">
        <v>0</v>
      </c>
      <c r="K58" s="4"/>
      <c r="L58" s="4"/>
      <c r="M58" s="4"/>
    </row>
    <row r="59" spans="1:13" ht="28.5" customHeight="1">
      <c r="A59" s="19" t="s">
        <v>32</v>
      </c>
      <c r="B59" s="2">
        <v>2</v>
      </c>
      <c r="C59" s="2"/>
      <c r="D59" s="2"/>
      <c r="E59" s="2"/>
      <c r="F59" s="2"/>
      <c r="G59" s="2"/>
      <c r="H59" s="41"/>
      <c r="I59" s="41"/>
      <c r="J59" s="63" t="s">
        <v>106</v>
      </c>
      <c r="K59" s="4"/>
      <c r="L59" s="4"/>
      <c r="M59" s="4"/>
    </row>
    <row r="60" spans="1:13" ht="15.75" hidden="1" customHeight="1">
      <c r="A60" s="19" t="s">
        <v>88</v>
      </c>
      <c r="B60" s="2"/>
      <c r="C60" s="2"/>
      <c r="D60" s="2"/>
      <c r="E60" s="2"/>
      <c r="F60" s="41"/>
      <c r="G60" s="2"/>
      <c r="H60" s="4"/>
      <c r="I60" s="37"/>
      <c r="J60" s="66" t="s">
        <v>115</v>
      </c>
      <c r="K60" s="4"/>
      <c r="L60" s="4"/>
      <c r="M60" s="4"/>
    </row>
    <row r="61" spans="1:13" ht="15.75" customHeight="1">
      <c r="A61" s="19" t="s">
        <v>93</v>
      </c>
      <c r="B61" s="2"/>
      <c r="C61" s="2"/>
      <c r="D61" s="2"/>
      <c r="E61" s="2"/>
      <c r="F61" s="41"/>
      <c r="G61" s="2"/>
      <c r="H61" s="4"/>
      <c r="I61" s="37"/>
      <c r="J61" s="68" t="s">
        <v>150</v>
      </c>
      <c r="K61" s="4"/>
      <c r="L61" s="4"/>
      <c r="M61" s="4"/>
    </row>
    <row r="62" spans="1:13" ht="15" customHeight="1">
      <c r="A62" s="19" t="s">
        <v>94</v>
      </c>
      <c r="B62" s="2"/>
      <c r="C62" s="2"/>
      <c r="D62" s="2"/>
      <c r="E62" s="2">
        <v>2</v>
      </c>
      <c r="F62" s="41"/>
      <c r="G62" s="2"/>
      <c r="H62" s="4"/>
      <c r="I62" s="37"/>
      <c r="J62" s="61" t="s">
        <v>7</v>
      </c>
      <c r="K62" s="4"/>
      <c r="L62" s="4"/>
      <c r="M62" s="4"/>
    </row>
    <row r="63" spans="1:13" ht="45.75" customHeight="1">
      <c r="A63" s="19" t="s">
        <v>52</v>
      </c>
      <c r="B63" s="2"/>
      <c r="C63" s="2"/>
      <c r="D63" s="2"/>
      <c r="E63" s="2"/>
      <c r="F63" s="2"/>
      <c r="G63" s="2"/>
      <c r="H63" s="41"/>
      <c r="I63" s="37"/>
      <c r="J63" s="45" t="s">
        <v>12</v>
      </c>
      <c r="K63" s="4"/>
      <c r="L63" s="4"/>
      <c r="M63" s="4"/>
    </row>
    <row r="64" spans="1:13" ht="44.25" customHeight="1">
      <c r="A64" s="19" t="s">
        <v>51</v>
      </c>
      <c r="B64" s="2"/>
      <c r="C64" s="2"/>
      <c r="D64" s="2"/>
      <c r="E64" s="2"/>
      <c r="F64" s="2"/>
      <c r="G64" s="2"/>
      <c r="H64" s="41"/>
      <c r="I64" s="37"/>
      <c r="J64" s="54" t="s">
        <v>144</v>
      </c>
      <c r="K64" s="4"/>
      <c r="L64" s="4"/>
      <c r="M64" s="4"/>
    </row>
    <row r="65" spans="1:13" ht="27.75" customHeight="1">
      <c r="A65" s="19"/>
      <c r="B65" s="2"/>
      <c r="C65" s="2"/>
      <c r="D65" s="2"/>
      <c r="E65" s="2"/>
      <c r="F65" s="2"/>
      <c r="G65" s="2"/>
      <c r="H65" s="41"/>
      <c r="I65" s="37"/>
      <c r="J65" s="40" t="s">
        <v>13</v>
      </c>
      <c r="K65" s="4"/>
      <c r="L65" s="4"/>
      <c r="M65" s="4"/>
    </row>
    <row r="66" spans="1:13" ht="18" customHeight="1">
      <c r="A66" s="19"/>
      <c r="B66" s="2"/>
      <c r="C66" s="2"/>
      <c r="D66" s="2"/>
      <c r="E66" s="2"/>
      <c r="F66" s="2"/>
      <c r="G66" s="2"/>
      <c r="H66" s="41"/>
      <c r="I66" s="37"/>
      <c r="J66" s="65" t="s">
        <v>145</v>
      </c>
      <c r="K66" s="4"/>
      <c r="L66" s="4"/>
      <c r="M66" s="4"/>
    </row>
    <row r="67" spans="1:13" ht="42" customHeight="1">
      <c r="A67" s="19"/>
      <c r="B67" s="2"/>
      <c r="C67" s="2"/>
      <c r="D67" s="2"/>
      <c r="E67" s="2"/>
      <c r="F67" s="2"/>
      <c r="G67" s="2"/>
      <c r="H67" s="41"/>
      <c r="I67" s="37"/>
      <c r="J67" s="61" t="s">
        <v>109</v>
      </c>
      <c r="K67" s="4"/>
      <c r="L67" s="4"/>
      <c r="M67" s="4"/>
    </row>
    <row r="68" spans="1:13" ht="15" customHeight="1">
      <c r="A68" s="19" t="s">
        <v>55</v>
      </c>
      <c r="B68" s="2"/>
      <c r="C68" s="2"/>
      <c r="D68" s="2"/>
      <c r="E68" s="2"/>
      <c r="F68" s="2"/>
      <c r="G68" s="2"/>
      <c r="H68" s="41"/>
      <c r="I68" s="37"/>
      <c r="J68" s="61" t="s">
        <v>14</v>
      </c>
      <c r="K68" s="4"/>
      <c r="L68" s="4"/>
      <c r="M68" s="4"/>
    </row>
    <row r="69" spans="1:13" ht="14.25" customHeight="1">
      <c r="A69" s="19" t="s">
        <v>65</v>
      </c>
      <c r="B69" s="27"/>
      <c r="C69" s="2"/>
      <c r="D69" s="2"/>
      <c r="E69" s="20"/>
      <c r="F69" s="2"/>
      <c r="G69" s="2"/>
      <c r="H69" s="41"/>
      <c r="I69" s="41"/>
      <c r="J69" s="38" t="s">
        <v>151</v>
      </c>
      <c r="K69" s="4"/>
      <c r="L69" s="4"/>
      <c r="M69" s="4"/>
    </row>
    <row r="70" spans="1:13" ht="13.5" customHeight="1">
      <c r="A70" s="24" t="s">
        <v>38</v>
      </c>
      <c r="B70" s="10">
        <f>SUM(B71:B88)</f>
        <v>10</v>
      </c>
      <c r="C70" s="10">
        <f>SUM(C71:C88)</f>
        <v>0</v>
      </c>
      <c r="D70" s="10">
        <v>12</v>
      </c>
      <c r="E70" s="53">
        <f>71:71+72:72+73:73+74:74+75:75+76:76+77:77+78:78+79:79+80:80+82:82+83:83+85:85+86:86+87:87+88:88</f>
        <v>6</v>
      </c>
      <c r="F70" s="10"/>
      <c r="G70" s="10"/>
      <c r="H70" s="17">
        <f>SUM(H71:H88)</f>
        <v>34</v>
      </c>
      <c r="I70" s="17">
        <f>SUM(I71:I88)</f>
        <v>182</v>
      </c>
      <c r="J70" s="57"/>
      <c r="K70" s="4"/>
      <c r="L70" s="4"/>
      <c r="M70" s="4"/>
    </row>
    <row r="71" spans="1:13" ht="17.25" customHeight="1">
      <c r="A71" s="19" t="s">
        <v>30</v>
      </c>
      <c r="B71" s="2">
        <v>3</v>
      </c>
      <c r="C71" s="2"/>
      <c r="D71" s="2">
        <v>6</v>
      </c>
      <c r="E71" s="2"/>
      <c r="F71" s="2"/>
      <c r="G71" s="2"/>
      <c r="H71" s="37">
        <v>12</v>
      </c>
      <c r="I71" s="37">
        <v>54</v>
      </c>
      <c r="J71" s="36" t="s">
        <v>126</v>
      </c>
      <c r="K71" s="4"/>
      <c r="L71" s="4"/>
      <c r="M71" s="4"/>
    </row>
    <row r="72" spans="1:13" ht="30" customHeight="1">
      <c r="A72" s="19" t="s">
        <v>94</v>
      </c>
      <c r="B72" s="2">
        <v>1</v>
      </c>
      <c r="C72" s="2"/>
      <c r="D72" s="2"/>
      <c r="E72" s="2">
        <v>3</v>
      </c>
      <c r="F72" s="2"/>
      <c r="G72" s="2"/>
      <c r="H72" s="37">
        <v>22</v>
      </c>
      <c r="I72" s="37">
        <v>128</v>
      </c>
      <c r="J72" s="45" t="s">
        <v>122</v>
      </c>
      <c r="K72" s="4"/>
      <c r="L72" s="4"/>
      <c r="M72" s="4"/>
    </row>
    <row r="73" spans="1:13" ht="15.75" customHeight="1">
      <c r="A73" s="19" t="s">
        <v>93</v>
      </c>
      <c r="B73" s="2"/>
      <c r="C73" s="2"/>
      <c r="D73" s="2"/>
      <c r="E73" s="2"/>
      <c r="F73" s="2"/>
      <c r="G73" s="2"/>
      <c r="H73" s="37"/>
      <c r="I73" s="37"/>
      <c r="J73" s="45" t="s">
        <v>123</v>
      </c>
      <c r="K73" s="4"/>
      <c r="L73" s="4"/>
      <c r="M73" s="4"/>
    </row>
    <row r="74" spans="1:13" ht="30.75" customHeight="1">
      <c r="A74" s="19" t="s">
        <v>40</v>
      </c>
      <c r="B74" s="2">
        <v>1</v>
      </c>
      <c r="C74" s="2"/>
      <c r="D74" s="2"/>
      <c r="E74" s="2"/>
      <c r="F74" s="2"/>
      <c r="G74" s="2"/>
      <c r="H74" s="37"/>
      <c r="I74" s="37"/>
      <c r="J74" s="40" t="s">
        <v>124</v>
      </c>
      <c r="K74" s="4"/>
      <c r="L74" s="4"/>
      <c r="M74" s="4"/>
    </row>
    <row r="75" spans="1:13" ht="16.5" customHeight="1">
      <c r="A75" s="19" t="s">
        <v>87</v>
      </c>
      <c r="B75" s="2"/>
      <c r="C75" s="2"/>
      <c r="D75" s="2"/>
      <c r="E75" s="2"/>
      <c r="F75" s="2"/>
      <c r="G75" s="2"/>
      <c r="H75" s="37"/>
      <c r="I75" s="37"/>
      <c r="J75" s="40" t="s">
        <v>125</v>
      </c>
      <c r="K75" s="4"/>
      <c r="L75" s="4"/>
      <c r="M75" s="4"/>
    </row>
    <row r="76" spans="1:13" ht="15.75" customHeight="1">
      <c r="A76" s="19" t="s">
        <v>32</v>
      </c>
      <c r="B76" s="2">
        <v>2</v>
      </c>
      <c r="C76" s="2"/>
      <c r="D76" s="2"/>
      <c r="E76" s="2"/>
      <c r="F76" s="2"/>
      <c r="G76" s="2"/>
      <c r="H76" s="37"/>
      <c r="I76" s="37"/>
      <c r="J76" s="58" t="s">
        <v>101</v>
      </c>
      <c r="K76" s="4"/>
      <c r="L76" s="4"/>
      <c r="M76" s="4"/>
    </row>
    <row r="77" spans="1:13" ht="14.25" customHeight="1">
      <c r="A77" s="19" t="s">
        <v>69</v>
      </c>
      <c r="B77" s="2">
        <v>1</v>
      </c>
      <c r="C77" s="2"/>
      <c r="D77" s="2"/>
      <c r="E77" s="2">
        <v>2</v>
      </c>
      <c r="F77" s="2"/>
      <c r="G77" s="2"/>
      <c r="H77" s="37"/>
      <c r="I77" s="44"/>
      <c r="J77" s="40" t="s">
        <v>108</v>
      </c>
      <c r="K77" s="4"/>
      <c r="L77" s="4"/>
      <c r="M77" s="4"/>
    </row>
    <row r="78" spans="1:13" ht="15" customHeight="1">
      <c r="A78" s="19" t="s">
        <v>54</v>
      </c>
      <c r="B78" s="2">
        <v>1</v>
      </c>
      <c r="C78" s="2"/>
      <c r="D78" s="2"/>
      <c r="E78" s="2">
        <v>1</v>
      </c>
      <c r="F78" s="2"/>
      <c r="G78" s="2"/>
      <c r="H78" s="37"/>
      <c r="I78" s="37"/>
      <c r="J78" s="40" t="s">
        <v>6</v>
      </c>
      <c r="K78" s="4"/>
      <c r="L78" s="4"/>
      <c r="M78" s="4"/>
    </row>
    <row r="79" spans="1:13" ht="32.25" customHeight="1">
      <c r="A79" s="19" t="s">
        <v>55</v>
      </c>
      <c r="B79" s="2"/>
      <c r="C79" s="2"/>
      <c r="D79" s="9"/>
      <c r="E79" s="2"/>
      <c r="F79" s="2"/>
      <c r="G79" s="2"/>
      <c r="H79" s="37"/>
      <c r="I79" s="37"/>
      <c r="J79" s="40" t="s">
        <v>10</v>
      </c>
      <c r="K79" s="4"/>
      <c r="L79" s="4"/>
      <c r="M79" s="4"/>
    </row>
    <row r="80" spans="1:13" ht="17.25" customHeight="1">
      <c r="A80" s="19" t="s">
        <v>51</v>
      </c>
      <c r="B80" s="2"/>
      <c r="C80" s="2"/>
      <c r="D80" s="9"/>
      <c r="E80" s="2"/>
      <c r="F80" s="2"/>
      <c r="G80" s="2"/>
      <c r="H80" s="37" t="s">
        <v>68</v>
      </c>
      <c r="I80" s="37"/>
      <c r="J80" s="40" t="s">
        <v>152</v>
      </c>
      <c r="K80" s="4"/>
      <c r="L80" s="4"/>
      <c r="M80" s="4"/>
    </row>
    <row r="81" spans="1:13" ht="15.75" customHeight="1">
      <c r="A81" s="19"/>
      <c r="B81" s="2"/>
      <c r="C81" s="2"/>
      <c r="D81" s="9"/>
      <c r="E81" s="2"/>
      <c r="F81" s="2"/>
      <c r="G81" s="2"/>
      <c r="H81" s="37"/>
      <c r="I81" s="37"/>
      <c r="J81" s="40" t="s">
        <v>15</v>
      </c>
      <c r="K81" s="4"/>
      <c r="L81" s="4"/>
      <c r="M81" s="4"/>
    </row>
    <row r="82" spans="1:13" ht="17.25" customHeight="1">
      <c r="A82" s="19" t="s">
        <v>43</v>
      </c>
      <c r="B82" s="2">
        <v>1</v>
      </c>
      <c r="C82" s="2"/>
      <c r="D82" s="9"/>
      <c r="E82" s="2"/>
      <c r="F82" s="2"/>
      <c r="G82" s="2"/>
      <c r="H82" s="37"/>
      <c r="I82" s="37"/>
      <c r="J82" s="40" t="s">
        <v>153</v>
      </c>
      <c r="K82" s="4"/>
      <c r="L82" s="4"/>
      <c r="M82" s="4"/>
    </row>
    <row r="83" spans="1:13" ht="17.25" customHeight="1">
      <c r="A83" s="19" t="s">
        <v>60</v>
      </c>
      <c r="B83" s="2"/>
      <c r="C83" s="2"/>
      <c r="D83" s="2"/>
      <c r="E83" s="2"/>
      <c r="F83" s="2"/>
      <c r="G83" s="2"/>
      <c r="H83" s="37"/>
      <c r="I83" s="37"/>
      <c r="J83" s="40" t="s">
        <v>154</v>
      </c>
      <c r="K83" s="4"/>
      <c r="L83" s="4"/>
      <c r="M83" s="4"/>
    </row>
    <row r="84" spans="1:13" ht="28.5" customHeight="1">
      <c r="A84" s="19"/>
      <c r="B84" s="2"/>
      <c r="C84" s="2"/>
      <c r="D84" s="2"/>
      <c r="E84" s="2"/>
      <c r="F84" s="2"/>
      <c r="G84" s="2"/>
      <c r="H84" s="37"/>
      <c r="I84" s="37"/>
      <c r="J84" s="45" t="s">
        <v>17</v>
      </c>
      <c r="K84" s="4"/>
      <c r="L84" s="4"/>
      <c r="M84" s="4"/>
    </row>
    <row r="85" spans="1:13" ht="14.25" customHeight="1">
      <c r="A85" s="19" t="s">
        <v>70</v>
      </c>
      <c r="B85" s="2"/>
      <c r="C85" s="2"/>
      <c r="D85" s="2"/>
      <c r="E85" s="2"/>
      <c r="F85" s="2"/>
      <c r="G85" s="2"/>
      <c r="H85" s="37"/>
      <c r="I85" s="37"/>
      <c r="J85" s="40" t="s">
        <v>16</v>
      </c>
      <c r="K85" s="4"/>
      <c r="L85" s="4"/>
      <c r="M85" s="4"/>
    </row>
    <row r="86" spans="1:13" ht="28.5" customHeight="1">
      <c r="A86" s="19" t="s">
        <v>52</v>
      </c>
      <c r="B86" s="2"/>
      <c r="C86" s="2"/>
      <c r="D86" s="2"/>
      <c r="E86" s="2"/>
      <c r="F86" s="2"/>
      <c r="G86" s="2"/>
      <c r="H86" s="37"/>
      <c r="I86" s="37"/>
      <c r="J86" s="45" t="s">
        <v>18</v>
      </c>
      <c r="K86" s="4"/>
      <c r="L86" s="4"/>
      <c r="M86" s="4"/>
    </row>
    <row r="87" spans="1:13" ht="15.75" customHeight="1">
      <c r="A87" s="19" t="s">
        <v>42</v>
      </c>
      <c r="B87" s="2"/>
      <c r="C87" s="2"/>
      <c r="D87" s="2"/>
      <c r="E87" s="2"/>
      <c r="F87" s="2"/>
      <c r="G87" s="2"/>
      <c r="H87" s="37"/>
      <c r="I87" s="37"/>
      <c r="J87" s="45" t="s">
        <v>25</v>
      </c>
      <c r="K87" s="4"/>
      <c r="L87" s="4"/>
      <c r="M87" s="4"/>
    </row>
    <row r="88" spans="1:13" ht="13.5" hidden="1" customHeight="1">
      <c r="A88" s="19" t="s">
        <v>34</v>
      </c>
      <c r="B88" s="2"/>
      <c r="C88" s="2"/>
      <c r="D88" s="2"/>
      <c r="E88" s="2"/>
      <c r="F88" s="2"/>
      <c r="G88" s="2"/>
      <c r="H88" s="37"/>
      <c r="I88" s="37"/>
      <c r="J88" s="36"/>
      <c r="K88" s="4"/>
      <c r="L88" s="4"/>
      <c r="M88" s="4"/>
    </row>
    <row r="89" spans="1:13" ht="13.5" customHeight="1">
      <c r="A89" s="24" t="s">
        <v>36</v>
      </c>
      <c r="B89" s="10">
        <f>SUM(B90:B105)</f>
        <v>10</v>
      </c>
      <c r="C89" s="10">
        <f>SUM(C90:C105)</f>
        <v>0</v>
      </c>
      <c r="D89" s="10">
        <v>16</v>
      </c>
      <c r="E89" s="10">
        <f>90:90+91:91+92:92+93:93+94:94+95:95+96:96+97:97+98:98+99:99+100:100+101:101+102:102+103:103+104:104+105:105</f>
        <v>3</v>
      </c>
      <c r="F89" s="10"/>
      <c r="G89" s="10"/>
      <c r="H89" s="17">
        <f>SUM(H90:H105)</f>
        <v>14</v>
      </c>
      <c r="I89" s="43">
        <f>SUM(I90:I105)</f>
        <v>114</v>
      </c>
      <c r="J89" s="67"/>
      <c r="K89" s="4"/>
      <c r="L89" s="4"/>
      <c r="M89" s="4"/>
    </row>
    <row r="90" spans="1:13" ht="16.5" customHeight="1">
      <c r="A90" s="19" t="s">
        <v>30</v>
      </c>
      <c r="B90" s="2">
        <v>2</v>
      </c>
      <c r="C90" s="2"/>
      <c r="D90" s="2">
        <v>4</v>
      </c>
      <c r="E90" s="2"/>
      <c r="F90" s="2"/>
      <c r="G90" s="2"/>
      <c r="H90" s="37">
        <v>8</v>
      </c>
      <c r="I90" s="49">
        <v>48</v>
      </c>
      <c r="J90" s="36" t="s">
        <v>131</v>
      </c>
      <c r="K90" s="4"/>
      <c r="L90" s="4"/>
      <c r="M90" s="4"/>
    </row>
    <row r="91" spans="1:13" ht="58.5" customHeight="1">
      <c r="A91" s="19" t="s">
        <v>77</v>
      </c>
      <c r="B91" s="2">
        <v>2</v>
      </c>
      <c r="C91" s="2"/>
      <c r="D91" s="2"/>
      <c r="E91" s="2">
        <v>1</v>
      </c>
      <c r="F91" s="2"/>
      <c r="G91" s="2"/>
      <c r="H91" s="37">
        <v>6</v>
      </c>
      <c r="I91" s="50">
        <v>66</v>
      </c>
      <c r="J91" s="45" t="s">
        <v>127</v>
      </c>
      <c r="K91" s="4"/>
      <c r="L91" s="4"/>
      <c r="M91" s="4"/>
    </row>
    <row r="92" spans="1:13" ht="15.75" customHeight="1">
      <c r="A92" s="19" t="s">
        <v>89</v>
      </c>
      <c r="B92" s="2">
        <v>2</v>
      </c>
      <c r="C92" s="2"/>
      <c r="D92" s="2"/>
      <c r="E92" s="2">
        <v>1</v>
      </c>
      <c r="F92" s="2"/>
      <c r="G92" s="2"/>
      <c r="H92" s="37"/>
      <c r="I92" s="50"/>
      <c r="J92" s="40" t="s">
        <v>129</v>
      </c>
      <c r="K92" s="4"/>
      <c r="L92" s="4"/>
      <c r="M92" s="4"/>
    </row>
    <row r="93" spans="1:13" ht="16.5" customHeight="1">
      <c r="A93" s="19" t="s">
        <v>39</v>
      </c>
      <c r="B93" s="2">
        <v>1</v>
      </c>
      <c r="C93" s="2"/>
      <c r="D93" s="2"/>
      <c r="E93" s="46"/>
      <c r="F93" s="2"/>
      <c r="G93" s="2"/>
      <c r="H93" s="37"/>
      <c r="I93" s="37"/>
      <c r="J93" s="40" t="s">
        <v>130</v>
      </c>
      <c r="K93" s="4"/>
      <c r="L93" s="4"/>
      <c r="M93" s="4"/>
    </row>
    <row r="94" spans="1:13" ht="15" customHeight="1">
      <c r="A94" s="19" t="s">
        <v>78</v>
      </c>
      <c r="B94" s="20"/>
      <c r="C94" s="2"/>
      <c r="D94" s="2"/>
      <c r="E94" s="2">
        <v>1</v>
      </c>
      <c r="F94" s="2"/>
      <c r="G94" s="2"/>
      <c r="H94" s="41"/>
      <c r="I94" s="37"/>
      <c r="J94" s="38" t="s">
        <v>3</v>
      </c>
      <c r="K94" s="4"/>
      <c r="L94" s="4"/>
      <c r="M94" s="4"/>
    </row>
    <row r="95" spans="1:13" ht="29.25" customHeight="1">
      <c r="A95" s="19" t="s">
        <v>71</v>
      </c>
      <c r="B95" s="29"/>
      <c r="C95" s="2"/>
      <c r="D95" s="2"/>
      <c r="E95" s="2"/>
      <c r="F95" s="2"/>
      <c r="G95" s="2"/>
      <c r="H95" s="41"/>
      <c r="I95" s="37"/>
      <c r="J95" s="40" t="s">
        <v>128</v>
      </c>
      <c r="K95" s="4"/>
      <c r="L95" s="4"/>
      <c r="M95" s="4"/>
    </row>
    <row r="96" spans="1:13" ht="15" customHeight="1">
      <c r="A96" s="19" t="s">
        <v>32</v>
      </c>
      <c r="B96" s="2">
        <v>1</v>
      </c>
      <c r="C96" s="2"/>
      <c r="D96" s="2"/>
      <c r="E96" s="2"/>
      <c r="F96" s="2"/>
      <c r="G96" s="2"/>
      <c r="H96" s="41"/>
      <c r="I96" s="37"/>
      <c r="J96" s="40" t="s">
        <v>132</v>
      </c>
      <c r="K96" s="4"/>
      <c r="L96" s="4"/>
      <c r="M96" s="4"/>
    </row>
    <row r="97" spans="1:13" ht="13.5" hidden="1" customHeight="1">
      <c r="A97" s="19" t="s">
        <v>55</v>
      </c>
      <c r="B97" s="2"/>
      <c r="C97" s="2"/>
      <c r="D97" s="2"/>
      <c r="E97" s="2"/>
      <c r="F97" s="2"/>
      <c r="G97" s="2"/>
      <c r="H97" s="41"/>
      <c r="I97" s="41"/>
      <c r="J97" s="40"/>
      <c r="K97" s="4"/>
      <c r="L97" s="4"/>
      <c r="M97" s="4"/>
    </row>
    <row r="98" spans="1:13" ht="15.75" customHeight="1">
      <c r="A98" s="19" t="s">
        <v>90</v>
      </c>
      <c r="B98" s="2"/>
      <c r="C98" s="2"/>
      <c r="D98" s="2"/>
      <c r="E98" s="2"/>
      <c r="F98" s="2"/>
      <c r="G98" s="2"/>
      <c r="H98" s="41"/>
      <c r="I98" s="41"/>
      <c r="J98" s="40" t="s">
        <v>155</v>
      </c>
      <c r="K98" s="4"/>
      <c r="L98" s="4"/>
      <c r="M98" s="4"/>
    </row>
    <row r="99" spans="1:13" ht="15" customHeight="1">
      <c r="A99" s="19" t="s">
        <v>60</v>
      </c>
      <c r="B99" s="2"/>
      <c r="C99" s="2"/>
      <c r="D99" s="2"/>
      <c r="E99" s="2"/>
      <c r="F99" s="2"/>
      <c r="G99" s="2"/>
      <c r="H99" s="41"/>
      <c r="I99" s="37"/>
      <c r="J99" s="38" t="s">
        <v>19</v>
      </c>
      <c r="K99" s="4"/>
      <c r="L99" s="4"/>
      <c r="M99" s="4"/>
    </row>
    <row r="100" spans="1:13" ht="57.75" customHeight="1">
      <c r="A100" s="19" t="s">
        <v>53</v>
      </c>
      <c r="B100" s="2">
        <v>1</v>
      </c>
      <c r="C100" s="2"/>
      <c r="D100" s="2"/>
      <c r="E100" s="2"/>
      <c r="F100" s="2"/>
      <c r="G100" s="2"/>
      <c r="H100" s="41"/>
      <c r="I100" s="41"/>
      <c r="J100" s="69" t="s">
        <v>156</v>
      </c>
      <c r="K100" s="4"/>
      <c r="L100" s="4"/>
      <c r="M100" s="4"/>
    </row>
    <row r="101" spans="1:13" ht="27.75" customHeight="1">
      <c r="A101" s="19" t="s">
        <v>92</v>
      </c>
      <c r="B101" s="2"/>
      <c r="C101" s="2"/>
      <c r="D101" s="2"/>
      <c r="E101" s="2"/>
      <c r="F101" s="51"/>
      <c r="G101" s="2"/>
      <c r="H101" s="41"/>
      <c r="I101" s="41"/>
      <c r="J101" s="45" t="s">
        <v>143</v>
      </c>
      <c r="K101" s="4"/>
      <c r="L101" s="4"/>
      <c r="M101" s="4"/>
    </row>
    <row r="102" spans="1:13" ht="14.25" hidden="1" customHeight="1">
      <c r="A102" s="19" t="s">
        <v>52</v>
      </c>
      <c r="B102" s="2"/>
      <c r="C102" s="2"/>
      <c r="D102" s="2"/>
      <c r="E102" s="2"/>
      <c r="F102" s="2"/>
      <c r="G102" s="2"/>
      <c r="H102" s="41"/>
      <c r="I102" s="37"/>
      <c r="J102" s="45"/>
      <c r="K102" s="4"/>
      <c r="L102" s="4"/>
      <c r="M102" s="4"/>
    </row>
    <row r="103" spans="1:13" ht="13.5" customHeight="1">
      <c r="A103" s="19" t="s">
        <v>42</v>
      </c>
      <c r="B103" s="2">
        <v>1</v>
      </c>
      <c r="C103" s="2"/>
      <c r="D103" s="2"/>
      <c r="E103" s="4"/>
      <c r="F103" s="2"/>
      <c r="G103" s="2"/>
      <c r="H103" s="41"/>
      <c r="I103" s="37"/>
      <c r="J103" s="38" t="s">
        <v>26</v>
      </c>
      <c r="K103" s="4"/>
      <c r="L103" s="4"/>
      <c r="M103" s="4"/>
    </row>
    <row r="104" spans="1:13" ht="13.5" hidden="1" customHeight="1">
      <c r="A104" s="19" t="s">
        <v>66</v>
      </c>
      <c r="B104" s="2"/>
      <c r="C104" s="2"/>
      <c r="D104" s="2"/>
      <c r="E104" s="52"/>
      <c r="F104" s="2"/>
      <c r="G104" s="2"/>
      <c r="H104" s="41"/>
      <c r="I104" s="37"/>
      <c r="K104" s="4"/>
      <c r="L104" s="4"/>
      <c r="M104" s="4"/>
    </row>
    <row r="105" spans="1:13" ht="15" hidden="1" customHeight="1">
      <c r="A105" s="19" t="s">
        <v>33</v>
      </c>
      <c r="B105" s="2"/>
      <c r="C105" s="4"/>
      <c r="D105" s="2"/>
      <c r="E105" s="2"/>
      <c r="F105" s="2"/>
      <c r="G105" s="2"/>
      <c r="H105" s="41"/>
      <c r="I105" s="41"/>
      <c r="J105" s="59"/>
      <c r="K105" s="4"/>
      <c r="L105" s="4"/>
      <c r="M105" s="4"/>
    </row>
    <row r="106" spans="1:13" ht="14.25" customHeight="1">
      <c r="A106" s="24" t="s">
        <v>37</v>
      </c>
      <c r="B106" s="10">
        <f t="shared" ref="B106:E107" si="0">B89+B70+B51+B32+B5</f>
        <v>81</v>
      </c>
      <c r="C106" s="10">
        <f t="shared" si="0"/>
        <v>0</v>
      </c>
      <c r="D106" s="10">
        <f t="shared" si="0"/>
        <v>94</v>
      </c>
      <c r="E106" s="10">
        <f t="shared" si="0"/>
        <v>19</v>
      </c>
      <c r="F106" s="10" t="e">
        <f>107:107+108:108+109:109+110:110+111:111+112:112+113:113+114:114+117:117+118:118+119:119+120:120+121:121+123:123+#REF!+124:124+125:125+126:126+127:127+131:131+132:132+133:133</f>
        <v>#REF!</v>
      </c>
      <c r="G106" s="10">
        <f>G89+G70+G51+G32+G5</f>
        <v>0</v>
      </c>
      <c r="H106" s="17">
        <f>H5+H32+H51+H70+H89</f>
        <v>127</v>
      </c>
      <c r="I106" s="17">
        <f>I5+I32+I51+I70+I89</f>
        <v>614</v>
      </c>
      <c r="J106" s="18"/>
      <c r="K106" s="4"/>
      <c r="L106" s="4"/>
      <c r="M106" s="4"/>
    </row>
    <row r="107" spans="1:13" ht="15" customHeight="1">
      <c r="A107" s="19" t="s">
        <v>30</v>
      </c>
      <c r="B107" s="28">
        <f t="shared" si="0"/>
        <v>12</v>
      </c>
      <c r="C107" s="28">
        <f t="shared" si="0"/>
        <v>0</v>
      </c>
      <c r="D107" s="28">
        <f t="shared" si="0"/>
        <v>23</v>
      </c>
      <c r="E107" s="28">
        <f t="shared" si="0"/>
        <v>0</v>
      </c>
      <c r="F107" s="28">
        <f>F90+F71+F52+F33+F6</f>
        <v>0</v>
      </c>
      <c r="G107" s="28"/>
      <c r="H107" s="28"/>
      <c r="I107" s="28"/>
      <c r="J107" s="28"/>
      <c r="K107" s="4"/>
      <c r="L107" s="4"/>
      <c r="M107" s="4"/>
    </row>
    <row r="108" spans="1:13" ht="14.25" customHeight="1">
      <c r="A108" s="30" t="s">
        <v>31</v>
      </c>
      <c r="B108" s="31">
        <f>B78+B53+B40+B92+B10</f>
        <v>6</v>
      </c>
      <c r="C108" s="31">
        <f>C78+C53+C40+C92+C10</f>
        <v>0</v>
      </c>
      <c r="D108" s="31"/>
      <c r="E108" s="31">
        <f>E78+E53+E40+E92+E10</f>
        <v>4</v>
      </c>
      <c r="F108" s="3" t="e">
        <f>#REF!+F78+F53+#REF!+F40</f>
        <v>#REF!</v>
      </c>
      <c r="G108" s="28"/>
      <c r="H108" s="28"/>
      <c r="I108" s="28"/>
      <c r="J108" s="32"/>
      <c r="K108" s="4"/>
      <c r="L108" s="4"/>
      <c r="M108" s="4"/>
    </row>
    <row r="109" spans="1:13" ht="15" customHeight="1">
      <c r="A109" s="30" t="s">
        <v>69</v>
      </c>
      <c r="B109" s="28">
        <f>B91+B77+B58+B34+B9</f>
        <v>8</v>
      </c>
      <c r="C109" s="28" t="e">
        <f>C91+C77+C58+C34+#REF!</f>
        <v>#REF!</v>
      </c>
      <c r="D109" s="28"/>
      <c r="E109" s="3">
        <f>E91+E77+E58+E34+E9</f>
        <v>7</v>
      </c>
      <c r="F109" s="3" t="e">
        <f>F91+F77+F58+F34+#REF!</f>
        <v>#REF!</v>
      </c>
      <c r="G109" s="28" t="e">
        <f>G91+G77+G58+G34+#REF!</f>
        <v>#REF!</v>
      </c>
      <c r="H109" s="28"/>
      <c r="I109" s="28"/>
      <c r="J109" s="33"/>
      <c r="K109" s="4"/>
      <c r="L109" s="4"/>
      <c r="M109" s="4"/>
    </row>
    <row r="110" spans="1:13" ht="13.5" customHeight="1">
      <c r="A110" s="30" t="s">
        <v>96</v>
      </c>
      <c r="B110" s="28">
        <f>B13</f>
        <v>1</v>
      </c>
      <c r="C110" s="28">
        <f>C9</f>
        <v>0</v>
      </c>
      <c r="D110" s="28"/>
      <c r="E110" s="3">
        <v>0</v>
      </c>
      <c r="F110" s="3">
        <f>F9</f>
        <v>0</v>
      </c>
      <c r="G110" s="28"/>
      <c r="H110" s="28"/>
      <c r="I110" s="28"/>
      <c r="J110" s="33" t="s">
        <v>68</v>
      </c>
      <c r="K110" s="4"/>
      <c r="L110" s="4"/>
      <c r="M110" s="4"/>
    </row>
    <row r="111" spans="1:13" ht="14.25" customHeight="1">
      <c r="A111" s="30" t="s">
        <v>94</v>
      </c>
      <c r="B111" s="28">
        <f>B94+B72+B62+B36+B7</f>
        <v>3</v>
      </c>
      <c r="C111" s="28">
        <f>C94+C72+C62+C36+C7</f>
        <v>0</v>
      </c>
      <c r="D111" s="28"/>
      <c r="E111" s="28">
        <f>E94+E72+E62+E36+E7</f>
        <v>7</v>
      </c>
      <c r="F111" s="3" t="e">
        <f>F94+#REF!+#REF!+#REF!</f>
        <v>#REF!</v>
      </c>
      <c r="G111" s="28"/>
      <c r="H111" s="28"/>
      <c r="I111" s="28"/>
      <c r="J111" s="28" t="s">
        <v>27</v>
      </c>
      <c r="K111" s="4"/>
      <c r="L111" s="4"/>
      <c r="M111" s="4"/>
    </row>
    <row r="112" spans="1:13" ht="13.5" customHeight="1">
      <c r="A112" s="30" t="s">
        <v>32</v>
      </c>
      <c r="B112" s="28">
        <f>B96+B76+B59+B45+B11</f>
        <v>10</v>
      </c>
      <c r="C112" s="28">
        <f>C96+C76+C59+C45+C11</f>
        <v>0</v>
      </c>
      <c r="D112" s="28"/>
      <c r="E112" s="28">
        <f>E96+E76+E59+E45+E11</f>
        <v>0</v>
      </c>
      <c r="F112" s="3" t="e">
        <f>F96+#REF!+F59+F45+F11</f>
        <v>#REF!</v>
      </c>
      <c r="G112" s="28"/>
      <c r="H112" s="28"/>
      <c r="I112" s="28"/>
      <c r="J112" s="28"/>
      <c r="K112" s="4"/>
      <c r="L112" s="4"/>
      <c r="M112" s="4"/>
    </row>
    <row r="113" spans="1:13" ht="15.75" customHeight="1">
      <c r="A113" s="30" t="s">
        <v>81</v>
      </c>
      <c r="B113" s="28">
        <f>B24</f>
        <v>1</v>
      </c>
      <c r="C113" s="28">
        <f>C62</f>
        <v>0</v>
      </c>
      <c r="D113" s="28"/>
      <c r="E113" s="28">
        <v>0</v>
      </c>
      <c r="F113" s="28"/>
      <c r="G113" s="28"/>
      <c r="H113" s="28"/>
      <c r="I113" s="28"/>
      <c r="J113" s="4"/>
      <c r="K113" s="4"/>
      <c r="L113" s="4"/>
      <c r="M113" s="4"/>
    </row>
    <row r="114" spans="1:13" ht="14.25" hidden="1" customHeight="1">
      <c r="A114" s="30" t="s">
        <v>75</v>
      </c>
      <c r="B114" s="28">
        <f>B37</f>
        <v>0</v>
      </c>
      <c r="C114" s="28">
        <f>C37</f>
        <v>0</v>
      </c>
      <c r="D114" s="28"/>
      <c r="E114" s="28">
        <v>0</v>
      </c>
      <c r="F114" s="28">
        <v>0</v>
      </c>
      <c r="G114" s="28"/>
      <c r="H114" s="28"/>
      <c r="I114" s="28"/>
      <c r="J114" s="4"/>
      <c r="K114" s="4"/>
      <c r="L114" s="4"/>
      <c r="M114" s="4"/>
    </row>
    <row r="115" spans="1:13" ht="12.75" customHeight="1">
      <c r="A115" s="30" t="s">
        <v>99</v>
      </c>
      <c r="B115" s="28">
        <f>B19</f>
        <v>1</v>
      </c>
      <c r="C115" s="28"/>
      <c r="D115" s="28"/>
      <c r="E115" s="28"/>
      <c r="F115" s="28"/>
      <c r="G115" s="28"/>
      <c r="H115" s="28"/>
      <c r="I115" s="28"/>
      <c r="J115" s="28" t="s">
        <v>157</v>
      </c>
      <c r="K115" s="4"/>
      <c r="L115" s="4"/>
      <c r="M115" s="4"/>
    </row>
    <row r="116" spans="1:13" ht="14.25" hidden="1" customHeight="1">
      <c r="A116" s="30" t="s">
        <v>86</v>
      </c>
      <c r="B116" s="28">
        <f>B48+B28+B75+B60</f>
        <v>0</v>
      </c>
      <c r="C116" s="28"/>
      <c r="D116" s="28"/>
      <c r="E116" s="28"/>
      <c r="F116" s="28"/>
      <c r="G116" s="28"/>
      <c r="H116" s="28"/>
      <c r="I116" s="28"/>
      <c r="J116" s="28"/>
      <c r="K116" s="4"/>
      <c r="L116" s="4"/>
      <c r="M116" s="4"/>
    </row>
    <row r="117" spans="1:13" ht="3.75" hidden="1" customHeight="1">
      <c r="A117" s="30" t="s">
        <v>83</v>
      </c>
      <c r="B117" s="28">
        <f>B25</f>
        <v>0</v>
      </c>
      <c r="C117" s="28">
        <f>C25</f>
        <v>0</v>
      </c>
      <c r="D117" s="28"/>
      <c r="E117" s="28">
        <f>E25</f>
        <v>0</v>
      </c>
      <c r="F117" s="28">
        <f>F25</f>
        <v>0</v>
      </c>
      <c r="G117" s="28"/>
      <c r="H117" s="28"/>
      <c r="I117" s="28"/>
      <c r="J117" s="4"/>
      <c r="K117" s="4"/>
      <c r="L117" s="4"/>
      <c r="M117" s="4"/>
    </row>
    <row r="118" spans="1:13" ht="15" customHeight="1">
      <c r="A118" s="19" t="s">
        <v>33</v>
      </c>
      <c r="B118" s="28">
        <f>B105+B73+B42+B15</f>
        <v>1</v>
      </c>
      <c r="C118" s="28">
        <f>C15+C42+C54+C73+C105</f>
        <v>0</v>
      </c>
      <c r="D118" s="28"/>
      <c r="E118" s="28">
        <f>E105+E73+E54+E42+E15</f>
        <v>0</v>
      </c>
      <c r="F118" s="28">
        <f>F73+F54+F42+F15</f>
        <v>0</v>
      </c>
      <c r="G118" s="28"/>
      <c r="H118" s="28"/>
      <c r="I118" s="28"/>
      <c r="J118" s="28" t="s">
        <v>158</v>
      </c>
      <c r="K118" s="4"/>
      <c r="L118" s="4"/>
      <c r="M118" s="4"/>
    </row>
    <row r="119" spans="1:13" ht="14.25" customHeight="1">
      <c r="A119" s="30" t="s">
        <v>39</v>
      </c>
      <c r="B119" s="28">
        <f>B93+B74+B55+B44+B16</f>
        <v>11</v>
      </c>
      <c r="C119" s="28">
        <f>C93+C74+C55+C44+C16</f>
        <v>0</v>
      </c>
      <c r="D119" s="28"/>
      <c r="E119" s="28">
        <f>E93+E74+E55+E44+E16</f>
        <v>1</v>
      </c>
      <c r="F119" s="28">
        <f>F93+F74+F55+F44+F16</f>
        <v>0</v>
      </c>
      <c r="G119" s="28"/>
      <c r="H119" s="28"/>
      <c r="I119" s="28"/>
      <c r="J119" s="31"/>
      <c r="K119" s="4"/>
      <c r="L119" s="4"/>
      <c r="M119" s="4"/>
    </row>
    <row r="120" spans="1:13" ht="12" customHeight="1">
      <c r="A120" s="19" t="s">
        <v>62</v>
      </c>
      <c r="B120" s="28">
        <f>B20</f>
        <v>1</v>
      </c>
      <c r="C120" s="28"/>
      <c r="D120" s="28"/>
      <c r="E120" s="28"/>
      <c r="F120" s="28"/>
      <c r="G120" s="28"/>
      <c r="H120" s="28"/>
      <c r="I120" s="28"/>
      <c r="J120" s="28"/>
      <c r="K120" s="4"/>
      <c r="L120" s="4"/>
      <c r="M120" s="4"/>
    </row>
    <row r="121" spans="1:13" ht="14.25" customHeight="1">
      <c r="A121" s="19" t="s">
        <v>42</v>
      </c>
      <c r="B121" s="28">
        <f>B103+B87+B57+B47</f>
        <v>3</v>
      </c>
      <c r="C121" s="28">
        <f>C103+C87+C57+C47</f>
        <v>0</v>
      </c>
      <c r="D121" s="28"/>
      <c r="E121" s="28">
        <v>0</v>
      </c>
      <c r="F121" s="28">
        <f>F103+F87+F57+F47</f>
        <v>0</v>
      </c>
      <c r="G121" s="28"/>
      <c r="H121" s="28"/>
      <c r="I121" s="28"/>
      <c r="J121" s="28" t="s">
        <v>159</v>
      </c>
      <c r="K121" s="4"/>
      <c r="L121" s="4"/>
      <c r="M121" s="4"/>
    </row>
    <row r="122" spans="1:13" ht="12.75" customHeight="1">
      <c r="A122" s="19" t="s">
        <v>71</v>
      </c>
      <c r="B122" s="28">
        <f>B14+B95+B38+B85+B54</f>
        <v>2</v>
      </c>
      <c r="C122" s="28"/>
      <c r="D122" s="28"/>
      <c r="E122" s="28"/>
      <c r="F122" s="28"/>
      <c r="G122" s="28"/>
      <c r="H122" s="28"/>
      <c r="I122" s="28" t="s">
        <v>64</v>
      </c>
      <c r="J122" s="34"/>
      <c r="K122" s="4"/>
      <c r="L122" s="4"/>
      <c r="M122" s="4"/>
    </row>
    <row r="123" spans="1:13" ht="11.25" customHeight="1">
      <c r="A123" s="19" t="s">
        <v>67</v>
      </c>
      <c r="B123" s="28">
        <f>B8</f>
        <v>3</v>
      </c>
      <c r="C123" s="28">
        <f>C8</f>
        <v>0</v>
      </c>
      <c r="D123" s="28"/>
      <c r="E123" s="28">
        <f>E8</f>
        <v>0</v>
      </c>
      <c r="F123" s="28" t="e">
        <f>#REF!</f>
        <v>#REF!</v>
      </c>
      <c r="G123" s="28"/>
      <c r="H123" s="28"/>
      <c r="I123" s="28"/>
      <c r="J123" s="28"/>
      <c r="K123" s="4"/>
      <c r="L123" s="4"/>
      <c r="M123" s="4"/>
    </row>
    <row r="124" spans="1:13" ht="12" customHeight="1">
      <c r="A124" s="19" t="s">
        <v>41</v>
      </c>
      <c r="B124" s="28">
        <f>B21+B49+B82+B100+B56</f>
        <v>8</v>
      </c>
      <c r="C124" s="28">
        <f>C21+C49+C82+C100+C56</f>
        <v>0</v>
      </c>
      <c r="D124" s="28"/>
      <c r="E124" s="28">
        <f>E21+E82+E100</f>
        <v>0</v>
      </c>
      <c r="F124" s="28">
        <f>F21+F49+F82+F100+F56</f>
        <v>0</v>
      </c>
      <c r="G124" s="28"/>
      <c r="H124" s="28"/>
      <c r="I124" s="28"/>
      <c r="J124" s="2"/>
      <c r="K124" s="4"/>
      <c r="L124" s="4"/>
      <c r="M124" s="4"/>
    </row>
    <row r="125" spans="1:13" ht="12" customHeight="1">
      <c r="A125" s="19" t="s">
        <v>63</v>
      </c>
      <c r="B125" s="28">
        <f>B31+B104</f>
        <v>3</v>
      </c>
      <c r="C125" s="28"/>
      <c r="D125" s="28"/>
      <c r="E125" s="28"/>
      <c r="F125" s="28"/>
      <c r="G125" s="28"/>
      <c r="H125" s="28"/>
      <c r="I125" s="28"/>
      <c r="J125" s="2"/>
      <c r="K125" s="4"/>
      <c r="L125" s="4"/>
      <c r="M125" s="4"/>
    </row>
    <row r="126" spans="1:13" ht="12" customHeight="1">
      <c r="A126" s="19" t="s">
        <v>82</v>
      </c>
      <c r="B126" s="28">
        <f>B12</f>
        <v>1</v>
      </c>
      <c r="C126" s="28">
        <f>C12</f>
        <v>0</v>
      </c>
      <c r="D126" s="28"/>
      <c r="E126" s="28">
        <f>E12</f>
        <v>0</v>
      </c>
      <c r="F126" s="28" t="e">
        <f>#REF!</f>
        <v>#REF!</v>
      </c>
      <c r="G126" s="28"/>
      <c r="H126" s="28"/>
      <c r="I126" s="28"/>
      <c r="J126" s="2" t="s">
        <v>68</v>
      </c>
      <c r="K126" s="4"/>
      <c r="L126" s="4"/>
      <c r="M126" s="4"/>
    </row>
    <row r="127" spans="1:13" ht="13.5" customHeight="1">
      <c r="A127" s="19" t="s">
        <v>55</v>
      </c>
      <c r="B127" s="28">
        <f>B17+B79+B46+B68</f>
        <v>1</v>
      </c>
      <c r="C127" s="28"/>
      <c r="D127" s="28"/>
      <c r="E127" s="28"/>
      <c r="F127" s="28"/>
      <c r="G127" s="28"/>
      <c r="H127" s="28"/>
      <c r="I127" s="28"/>
      <c r="J127" s="2" t="s">
        <v>68</v>
      </c>
      <c r="K127" s="4"/>
      <c r="L127" s="4"/>
      <c r="M127" s="4"/>
    </row>
    <row r="128" spans="1:13" ht="13.5" hidden="1" customHeight="1">
      <c r="A128" s="19" t="s">
        <v>51</v>
      </c>
      <c r="B128" s="28">
        <f>B64+B80</f>
        <v>0</v>
      </c>
      <c r="C128" s="28">
        <f>C64+C80</f>
        <v>0</v>
      </c>
      <c r="D128" s="28"/>
      <c r="E128" s="28">
        <f>E64+E80</f>
        <v>0</v>
      </c>
      <c r="F128" s="28">
        <f>F64+F80</f>
        <v>0</v>
      </c>
      <c r="G128" s="28"/>
      <c r="H128" s="28"/>
      <c r="I128" s="28"/>
      <c r="J128" s="28"/>
      <c r="K128" s="4"/>
      <c r="L128" s="4"/>
      <c r="M128" s="4"/>
    </row>
    <row r="129" spans="1:13" ht="13.5" customHeight="1">
      <c r="A129" s="19" t="s">
        <v>52</v>
      </c>
      <c r="B129" s="28">
        <f>B27</f>
        <v>1</v>
      </c>
      <c r="C129" s="28"/>
      <c r="D129" s="28"/>
      <c r="E129" s="28"/>
      <c r="F129" s="28"/>
      <c r="G129" s="28"/>
      <c r="H129" s="28"/>
      <c r="I129" s="28"/>
      <c r="J129" s="28"/>
      <c r="K129" s="4"/>
      <c r="L129" s="4"/>
      <c r="M129" s="4"/>
    </row>
    <row r="130" spans="1:13" ht="12" customHeight="1">
      <c r="A130" s="19" t="s">
        <v>72</v>
      </c>
      <c r="B130" s="28">
        <f>B26</f>
        <v>2</v>
      </c>
      <c r="C130" s="28">
        <f>C26</f>
        <v>0</v>
      </c>
      <c r="D130" s="28"/>
      <c r="E130" s="28">
        <f>E26</f>
        <v>0</v>
      </c>
      <c r="F130" s="28">
        <f>F26</f>
        <v>0</v>
      </c>
      <c r="G130" s="28">
        <f>G26</f>
        <v>0</v>
      </c>
      <c r="H130" s="28"/>
      <c r="I130" s="28"/>
      <c r="J130" s="28"/>
      <c r="K130" s="4"/>
      <c r="L130" s="4"/>
      <c r="M130" s="4"/>
    </row>
    <row r="131" spans="1:13" ht="13.5" customHeight="1">
      <c r="A131" s="19" t="s">
        <v>97</v>
      </c>
      <c r="B131" s="28">
        <f>B30</f>
        <v>2</v>
      </c>
      <c r="C131" s="28"/>
      <c r="D131" s="28"/>
      <c r="E131" s="28"/>
      <c r="F131" s="28"/>
      <c r="G131" s="28"/>
      <c r="H131" s="28"/>
      <c r="I131" s="28"/>
      <c r="J131" s="28"/>
      <c r="K131" s="4"/>
      <c r="L131" s="4"/>
      <c r="M131" s="4"/>
    </row>
    <row r="132" spans="1:13" ht="12.75" customHeight="1">
      <c r="A132" s="19" t="s">
        <v>60</v>
      </c>
      <c r="B132" s="28">
        <f>B39+B23+B99+B83</f>
        <v>0</v>
      </c>
      <c r="C132" s="28"/>
      <c r="D132" s="28"/>
      <c r="E132" s="28"/>
      <c r="F132" s="28"/>
      <c r="G132" s="28"/>
      <c r="H132" s="28"/>
      <c r="I132" s="28"/>
      <c r="J132" s="2"/>
      <c r="K132" s="4"/>
      <c r="L132" s="4"/>
      <c r="M132" s="4"/>
    </row>
    <row r="133" spans="1:13" ht="13.5" customHeight="1">
      <c r="A133" s="30" t="s">
        <v>34</v>
      </c>
      <c r="B133" s="35">
        <f>B101+B88+B69+B50+B22</f>
        <v>0</v>
      </c>
      <c r="C133" s="35">
        <f>C101+C88+C69+C50+C22</f>
        <v>0</v>
      </c>
      <c r="D133" s="35">
        <f>D101+D88+D69+D50+D22</f>
        <v>0</v>
      </c>
      <c r="E133" s="35">
        <f>E101+E88+E69+E50+E22</f>
        <v>0</v>
      </c>
      <c r="F133" s="35">
        <f>F101+F88+F69+F50+F22</f>
        <v>0</v>
      </c>
      <c r="G133" s="35"/>
      <c r="H133" s="35"/>
      <c r="I133" s="35"/>
      <c r="J133" s="6" t="s">
        <v>1</v>
      </c>
    </row>
    <row r="134" spans="1:13" ht="26.25" customHeight="1">
      <c r="A134" s="8" t="s">
        <v>57</v>
      </c>
      <c r="B134" s="5" t="s">
        <v>49</v>
      </c>
      <c r="C134" s="13">
        <f>B106+C106</f>
        <v>81</v>
      </c>
      <c r="D134" s="7"/>
      <c r="E134" s="13" t="s">
        <v>50</v>
      </c>
      <c r="F134" s="13" t="e">
        <f>E106+F106</f>
        <v>#REF!</v>
      </c>
      <c r="G134" s="7"/>
      <c r="H134" s="7"/>
      <c r="I134" s="7"/>
      <c r="J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3" ht="15.75">
      <c r="A136" s="11"/>
      <c r="B136" s="6"/>
      <c r="C136" s="6"/>
      <c r="D136" s="6"/>
      <c r="E136" s="6"/>
      <c r="F136" s="1"/>
      <c r="G136" s="1"/>
      <c r="H136" s="1"/>
      <c r="I136" s="1"/>
      <c r="J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 t="s">
        <v>68</v>
      </c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</row>
  </sheetData>
  <sheetCalcPr fullCalcOnLoad="1"/>
  <mergeCells count="11">
    <mergeCell ref="A2:J2"/>
    <mergeCell ref="B3:D3"/>
    <mergeCell ref="A3:A4"/>
    <mergeCell ref="J3:J4"/>
    <mergeCell ref="J23:M23"/>
    <mergeCell ref="J25:M25"/>
    <mergeCell ref="E3:I3"/>
    <mergeCell ref="J19:M19"/>
    <mergeCell ref="J20:M20"/>
    <mergeCell ref="J17:M17"/>
    <mergeCell ref="J24:M24"/>
  </mergeCells>
  <phoneticPr fontId="0" type="noConversion"/>
  <printOptions horizontalCentered="1"/>
  <pageMargins left="0.19685039370078741" right="0" top="0" bottom="0" header="0.51181102362204722" footer="0.51181102362204722"/>
  <pageSetup paperSize="9" scale="70" orientation="landscape" r:id="rId1"/>
  <headerFooter alignWithMargins="0"/>
  <rowBreaks count="2" manualBreakCount="2">
    <brk id="44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2016-09-13T04:34:37Z</cp:lastPrinted>
  <dcterms:created xsi:type="dcterms:W3CDTF">1996-10-08T23:32:33Z</dcterms:created>
  <dcterms:modified xsi:type="dcterms:W3CDTF">2016-09-13T04:47:29Z</dcterms:modified>
</cp:coreProperties>
</file>