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1"/>
  </bookViews>
  <sheets>
    <sheet name="Лист1" sheetId="1" r:id="rId1"/>
  </sheets>
  <definedNames>
    <definedName name="_xlnm.Print_Titles" localSheetId="0">Лист1!$3:$4</definedName>
    <definedName name="_xlnm.Print_Area" localSheetId="0">Лист1!$A$2:$J$133</definedName>
  </definedNames>
  <calcPr calcId="125725" fullCalcOnLoad="1"/>
</workbook>
</file>

<file path=xl/calcChain.xml><?xml version="1.0" encoding="utf-8"?>
<calcChain xmlns="http://schemas.openxmlformats.org/spreadsheetml/2006/main">
  <c r="E88" i="1"/>
  <c r="E33"/>
  <c r="E54"/>
  <c r="E5"/>
  <c r="E71"/>
  <c r="E105"/>
  <c r="B5"/>
  <c r="I5"/>
  <c r="I88"/>
  <c r="I71"/>
  <c r="I33"/>
  <c r="I54"/>
  <c r="H88"/>
  <c r="H71"/>
  <c r="H5"/>
  <c r="H33"/>
  <c r="H54"/>
  <c r="C111"/>
  <c r="E111"/>
  <c r="B111"/>
  <c r="C125"/>
  <c r="E125"/>
  <c r="B125"/>
  <c r="C122"/>
  <c r="E122"/>
  <c r="B122"/>
  <c r="C110"/>
  <c r="E110"/>
  <c r="B110"/>
  <c r="C107"/>
  <c r="E107"/>
  <c r="B107"/>
  <c r="B115"/>
  <c r="B33"/>
  <c r="B114"/>
  <c r="B128"/>
  <c r="B121"/>
  <c r="B109"/>
  <c r="B112"/>
  <c r="B113"/>
  <c r="B117"/>
  <c r="B127"/>
  <c r="B130"/>
  <c r="C116"/>
  <c r="E116"/>
  <c r="F116"/>
  <c r="B116"/>
  <c r="F106"/>
  <c r="F105" s="1"/>
  <c r="F107"/>
  <c r="F108"/>
  <c r="F109"/>
  <c r="F110"/>
  <c r="F111"/>
  <c r="F117"/>
  <c r="F118"/>
  <c r="F120"/>
  <c r="F122"/>
  <c r="F123"/>
  <c r="F125"/>
  <c r="F132"/>
  <c r="E108"/>
  <c r="E117"/>
  <c r="E118"/>
  <c r="E123"/>
  <c r="E132"/>
  <c r="B108"/>
  <c r="F127"/>
  <c r="F129"/>
  <c r="E129"/>
  <c r="C113"/>
  <c r="C112"/>
  <c r="B88"/>
  <c r="B71"/>
  <c r="B54"/>
  <c r="C33"/>
  <c r="C88"/>
  <c r="C71"/>
  <c r="C54"/>
  <c r="C5"/>
  <c r="C117"/>
  <c r="B120"/>
  <c r="B132"/>
  <c r="C132"/>
  <c r="D132"/>
  <c r="F5"/>
  <c r="C129"/>
  <c r="G129"/>
  <c r="C108"/>
  <c r="G108"/>
  <c r="C109"/>
  <c r="B131"/>
  <c r="B126"/>
  <c r="B118"/>
  <c r="E127"/>
  <c r="C127"/>
  <c r="C118"/>
  <c r="C120"/>
  <c r="C123"/>
  <c r="B123"/>
  <c r="B129"/>
  <c r="B124"/>
  <c r="C106"/>
  <c r="B106"/>
  <c r="B119"/>
  <c r="D105"/>
  <c r="D106"/>
  <c r="E106"/>
  <c r="G105"/>
  <c r="B105" l="1"/>
  <c r="I105"/>
  <c r="H105"/>
  <c r="C105"/>
  <c r="F133"/>
  <c r="C133"/>
</calcChain>
</file>

<file path=xl/sharedStrings.xml><?xml version="1.0" encoding="utf-8"?>
<sst xmlns="http://schemas.openxmlformats.org/spreadsheetml/2006/main" count="230" uniqueCount="157">
  <si>
    <r>
      <t>Очистка от грязи и мусора подземных переходов, лестничных сходов  вручную</t>
    </r>
    <r>
      <rPr>
        <sz val="12"/>
        <rFont val="Times New Roman"/>
        <family val="1"/>
        <charset val="204"/>
      </rPr>
      <t>-ул. Красная, Московская 5, Кирова 2, 6/8; пр. Победы (раб. - 1 чел.)</t>
    </r>
  </si>
  <si>
    <t>Директор  МУП "Пензадормост"                                                  В.А.Голохвастов</t>
  </si>
  <si>
    <r>
      <t>Очистка от грязи и мойка ограждений безопасности высотой более 0,75 м</t>
    </r>
    <r>
      <rPr>
        <sz val="11"/>
        <rFont val="Times New Roman"/>
        <family val="1"/>
        <charset val="204"/>
      </rPr>
      <t xml:space="preserve">-п/пр 8марта Техн.:КДМ(мойка)-1ед.,раб.-2чел.   </t>
    </r>
  </si>
  <si>
    <t>Очистка автомобильных остановок,площадок и урн от мусора вручную:Санпатруль</t>
  </si>
  <si>
    <r>
      <t xml:space="preserve">Очистка от грязи и мусора тротуаров с помощью подметальной машины- </t>
    </r>
    <r>
      <rPr>
        <sz val="11"/>
        <rFont val="Times New Roman"/>
        <family val="1"/>
        <charset val="204"/>
      </rPr>
      <t>ул.Литвинова, Каракозова,  Саранская,   Пенза - 1,  Суворова, Октябрьская, Долгова, Плеханова, Московская, Чехова, Урицкого, Тухачевского, Павлушкина, Долгорукова, Дружбы, К. Цеткин,  Чаадаева, Луначарского, Подлесная,  Толстова, Пролетарская(КО-707 - 1 ед.)</t>
    </r>
  </si>
  <si>
    <r>
      <t xml:space="preserve">Мойка проезжей части дороги - </t>
    </r>
    <r>
      <rPr>
        <sz val="11"/>
        <rFont val="Times New Roman"/>
        <family val="1"/>
        <charset val="204"/>
      </rPr>
      <t>Урицкого,Славы,пл.Ленина,Обл.адм,Гор.адм.Пл.Жукова,Кирова,Володарского,пр. Пушкина, Пушкина - ПМ-1ед</t>
    </r>
  </si>
  <si>
    <t>Сведения о проделанной работе за сутки    16.09.16г по МУП "Пензадормост"</t>
  </si>
  <si>
    <r>
      <t>Мойка прилотковой части-</t>
    </r>
    <r>
      <rPr>
        <sz val="11"/>
        <color indexed="8"/>
        <rFont val="Times New Roman"/>
        <family val="1"/>
        <charset val="204"/>
      </rPr>
      <t>ул  Терновского, Баумана, Пушанина, Центральная,Перспективная-ПМ-1 ед</t>
    </r>
  </si>
  <si>
    <r>
      <t>Подметание прилотковой зоны вручную-</t>
    </r>
    <r>
      <rPr>
        <sz val="11"/>
        <rFont val="Times New Roman"/>
        <family val="1"/>
        <charset val="204"/>
      </rPr>
      <t>ул Пушанина-6 чел</t>
    </r>
  </si>
  <si>
    <r>
      <t>Погрузка и перевозка смета-</t>
    </r>
    <r>
      <rPr>
        <sz val="11"/>
        <rFont val="Times New Roman"/>
        <family val="1"/>
        <charset val="204"/>
      </rPr>
      <t>ул Пушанина-погр-1 ед, с/свал-1 ед</t>
    </r>
  </si>
  <si>
    <r>
      <t>Очистка от грязи и мусора тротуаров вручную</t>
    </r>
    <r>
      <rPr>
        <sz val="11"/>
        <rFont val="Times New Roman"/>
        <family val="1"/>
        <charset val="204"/>
      </rPr>
      <t>-ул Пушанина-3 чел</t>
    </r>
  </si>
  <si>
    <r>
      <t>Погрузка и перевозка смета</t>
    </r>
    <r>
      <rPr>
        <sz val="11"/>
        <rFont val="Times New Roman"/>
        <family val="1"/>
        <charset val="204"/>
      </rPr>
      <t>-ул. Лермонтова, Гладкова, Суворова, Бекешская, Мира (КО-707 - 1 ед., самосвал - 2 ед., погр. - 2 ед.)</t>
    </r>
  </si>
  <si>
    <r>
      <t>Подметание прилотковой зоны вручную</t>
    </r>
    <r>
      <rPr>
        <sz val="11"/>
        <rFont val="Times New Roman"/>
        <family val="1"/>
        <charset val="204"/>
      </rPr>
      <t>-ул. Лермонтова, Гладкова, Суворова, Бекешская, Мира (раб-9 чел , автобус-1 ед)</t>
    </r>
  </si>
  <si>
    <r>
      <t>Очистка от грязи и мусора тротуаров вручную</t>
    </r>
    <r>
      <rPr>
        <sz val="12"/>
        <rFont val="Times New Roman"/>
        <family val="1"/>
        <charset val="204"/>
      </rPr>
      <t>-ул. Лермонтова, Гладкова, Суворова, Бекешская, Мира (раб-9 чел , автобус-1 ед)</t>
    </r>
  </si>
  <si>
    <r>
      <t xml:space="preserve">Очистка прилотковой части дорожных покрытий вакуумно-подметальной машиной с увлажнением- </t>
    </r>
    <r>
      <rPr>
        <sz val="11"/>
        <rFont val="Times New Roman"/>
        <family val="1"/>
        <charset val="204"/>
      </rPr>
      <t>ул. Каракозова, Луначарского, Чеховская развязка, Сурская, Урицкого, Огородная, Пролетарская, Свободы, Нейтральная, К.Цеткин, Дружбы, Чапаева (ПУМ-69 - 1 ед.)</t>
    </r>
  </si>
  <si>
    <r>
      <t>Мойка прилотковой части дорог-</t>
    </r>
    <r>
      <rPr>
        <sz val="11"/>
        <rFont val="Times New Roman"/>
        <family val="1"/>
        <charset val="204"/>
      </rPr>
      <t>ул. Луначарского, Сурская, Чеховская развязка, Долгова, Огородная, Урицкого, Чаадаева, Каракозова, Саранская, Толстого, Дзержинского, Володарского, Бакунина, Суворова (МДК - 1 ед.)</t>
    </r>
  </si>
  <si>
    <r>
      <t>Мойка проезжей части</t>
    </r>
    <r>
      <rPr>
        <sz val="11"/>
        <rFont val="Times New Roman"/>
        <family val="1"/>
        <charset val="204"/>
      </rPr>
      <t>-  ул. Сурская, Урицкого, Антонова, Стрельбищенская, Луговая, Перекоп, Перовской, Дорога на Барковку, Антонова, Спартаковская, Касаткина, Пролетарская, Ягодная, Московская, Молодогвардейская (МДК - 1 ед.)</t>
    </r>
  </si>
  <si>
    <r>
      <t>Подметание прилотковой зоны вручную-</t>
    </r>
    <r>
      <rPr>
        <sz val="11"/>
        <rFont val="Times New Roman"/>
        <family val="1"/>
        <charset val="204"/>
      </rPr>
      <t>ул. Плеханова, Пенза-1 (раб. - 6 чел.)</t>
    </r>
  </si>
  <si>
    <r>
      <t>Погрузка и перевозка смета -</t>
    </r>
    <r>
      <rPr>
        <sz val="11"/>
        <rFont val="Times New Roman"/>
        <family val="1"/>
        <charset val="204"/>
      </rPr>
      <t>ул. Плеханова, Пенза-1 (погр. - 1 ед., ММЗ - 1 ед., КО-707 - 1 ед., МДК - 1 ед., раб. - 6 чел.)</t>
    </r>
  </si>
  <si>
    <r>
      <t>Скашивание травы косилкой на базе трактора-</t>
    </r>
    <r>
      <rPr>
        <sz val="11"/>
        <rFont val="Times New Roman"/>
        <family val="1"/>
        <charset val="204"/>
      </rPr>
      <t>ул. Крымская, Казанская, Баженова, Дегтярная (коса - 1 ед.)</t>
    </r>
  </si>
  <si>
    <r>
      <t>Очистка от грязи и мусора тротуаров вручную</t>
    </r>
    <r>
      <rPr>
        <sz val="11"/>
        <rFont val="Times New Roman"/>
        <family val="1"/>
        <charset val="204"/>
      </rPr>
      <t>-ул. Плеханова, Пенза-1 (раб. - 6 чел.)</t>
    </r>
  </si>
  <si>
    <r>
      <t>Очистка и мойка стен автопавильонов, урн и дорожных знаков-</t>
    </r>
    <r>
      <rPr>
        <sz val="11"/>
        <rFont val="Times New Roman"/>
        <family val="1"/>
        <charset val="204"/>
      </rPr>
      <t>ул. Чаадаева, Стрельбищенская, Луговая, Перовской, Д.Бедного, Дорога на Барковку (Газель (мойка) - 1 ед., раб. - 2 чел.)</t>
    </r>
  </si>
  <si>
    <r>
      <t xml:space="preserve">Очистка прилотковой части дорог вакуумно-подметальной машиной с увлажнением </t>
    </r>
    <r>
      <rPr>
        <sz val="11"/>
        <rFont val="Times New Roman"/>
        <family val="1"/>
        <charset val="204"/>
      </rPr>
      <t>-ул. Стасова, Рахманинова, Пестеля, Лозицкой, Глазунова, Лядова, Ладожская, пр. Победы, ул. Беляева (ПУМ - 2 ед, ПУ-1 ед,.)</t>
    </r>
  </si>
  <si>
    <r>
      <t>Мойка прилотковой части дорог</t>
    </r>
    <r>
      <rPr>
        <sz val="11"/>
        <rFont val="Times New Roman"/>
        <family val="1"/>
        <charset val="204"/>
      </rPr>
      <t>-ул. Стасова, Рахманинова, Пестеля, Лозицкой, Глазунова, Ладожская, Беляева, Циолковского (ПМ - 2 ед.)</t>
    </r>
  </si>
  <si>
    <t>Работа сан.патруля-  По маршрутам №1-№3 (Уаз - 1 ед., Газель - 1 ед., самосвал - 1 ед., раб. - 5 чел.)</t>
  </si>
  <si>
    <r>
      <t>Очистка тротуаров вручную-</t>
    </r>
    <r>
      <rPr>
        <sz val="11"/>
        <rFont val="Times New Roman"/>
        <family val="1"/>
        <charset val="204"/>
      </rPr>
      <t>ул. Ладожская, Пестеля (ПК - 1 ед., раб. - 2 чел.)</t>
    </r>
  </si>
  <si>
    <r>
      <t>Очистка от грязи и мусора тротуаров механизированным способом-</t>
    </r>
    <r>
      <rPr>
        <sz val="11"/>
        <rFont val="Times New Roman"/>
        <family val="1"/>
        <charset val="204"/>
      </rPr>
      <t>ул. Островная, Гагарина, Ударная, Титова (МТЗ - 1 ед.)</t>
    </r>
  </si>
  <si>
    <r>
      <t>Мойка тротуаров механизированным способом</t>
    </r>
    <r>
      <rPr>
        <sz val="11"/>
        <rFont val="Times New Roman"/>
        <family val="1"/>
        <charset val="204"/>
      </rPr>
      <t>-ул. Островная, Гагарина, Ударная, Титова (ПМ - 1 ед.)</t>
    </r>
  </si>
  <si>
    <r>
      <t>Очистка  автомобильных остановок, площадок и урн от мусора вручную-</t>
    </r>
    <r>
      <rPr>
        <sz val="11"/>
        <rFont val="Times New Roman"/>
        <family val="1"/>
        <charset val="204"/>
      </rPr>
      <t>по району (Газель-1 ед, раб-2 чел)</t>
    </r>
  </si>
  <si>
    <r>
      <t>Очистка прилотковой  части  мостовых сооружений и подходов к ним вакуумно-подметальной машиной-</t>
    </r>
    <r>
      <rPr>
        <sz val="11"/>
        <rFont val="Times New Roman"/>
        <family val="1"/>
        <charset val="204"/>
      </rPr>
      <t>Измайловский мост, Бакунинский мост, Свердловский мост, Бауманский п/п (ПУ  - 1 ед.)</t>
    </r>
  </si>
  <si>
    <r>
      <t>Мойка прилотковой части-</t>
    </r>
    <r>
      <rPr>
        <sz val="11"/>
        <rFont val="Times New Roman"/>
        <family val="1"/>
        <charset val="204"/>
      </rPr>
      <t>Токарный мост, Ахунский мост, Бригадирский мост, мост через р. Ардым, мост по ул. Бийской (ПМ - 2 ед.)</t>
    </r>
  </si>
  <si>
    <r>
      <t>Мойка проезжей  части  мостов и п/пр-</t>
    </r>
    <r>
      <rPr>
        <sz val="11"/>
        <rFont val="Times New Roman"/>
        <family val="1"/>
        <charset val="204"/>
      </rPr>
      <t>Токарный мост, Ахунский мост, Бригадирский мост, мост через р. Ардым, мост по ул. Бийской (ПМ - 2 ед.)</t>
    </r>
  </si>
  <si>
    <r>
      <t xml:space="preserve">Очистка подходов и подмостовых зон мостовых сооружений от травы и кустарника - </t>
    </r>
    <r>
      <rPr>
        <sz val="11"/>
        <rFont val="Times New Roman"/>
        <family val="1"/>
        <charset val="204"/>
      </rPr>
      <t>Измайловский мост (Газель  - 1 ед., раб. - 2 чел.)</t>
    </r>
  </si>
  <si>
    <r>
      <t>ПРОЧИЕ  РАБОТЫ: Ремонт деревянного настила</t>
    </r>
    <r>
      <rPr>
        <sz val="11"/>
        <rFont val="Times New Roman"/>
        <family val="1"/>
        <charset val="204"/>
      </rPr>
      <t xml:space="preserve"> на Понтонном мосту</t>
    </r>
    <r>
      <rPr>
        <b/>
        <sz val="11"/>
        <rFont val="Times New Roman"/>
        <family val="1"/>
        <charset val="204"/>
      </rPr>
      <t xml:space="preserve">. Окраска металлического перильного ограждения </t>
    </r>
    <r>
      <rPr>
        <sz val="11"/>
        <rFont val="Times New Roman"/>
        <family val="1"/>
        <charset val="204"/>
      </rPr>
      <t>на п/п 8 Марта (Зил (лет.) - 1 ед., Зил (Саак) - 1 ед., раб. - 6 чел.)</t>
    </r>
  </si>
  <si>
    <r>
      <t>Ремонт решеток-</t>
    </r>
    <r>
      <rPr>
        <sz val="11"/>
        <rFont val="Times New Roman"/>
        <family val="1"/>
        <charset val="204"/>
      </rPr>
      <t>ул. Володарского (Газель - 1 ед., раб. - 2 чел.)</t>
    </r>
  </si>
  <si>
    <r>
      <t>Промывка л/канализации-</t>
    </r>
    <r>
      <rPr>
        <sz val="12"/>
        <rFont val="Times New Roman"/>
        <family val="1"/>
        <charset val="204"/>
      </rPr>
      <t>ул. Луначарского (ДКТ - 1 ед., КО-512 - 1 ед., раб. - 1 чел.)</t>
    </r>
  </si>
  <si>
    <r>
      <t>Ремонт  а/б покрытия струйно-инъекционным методом-</t>
    </r>
    <r>
      <rPr>
        <sz val="11"/>
        <rFont val="Times New Roman"/>
        <family val="1"/>
        <charset val="204"/>
      </rPr>
      <t>ул. Энгельса (Hydrog - 1 ед., раб. - 2 чел.)</t>
    </r>
  </si>
  <si>
    <r>
      <t xml:space="preserve">Очистка  оголовков и кюветов  :   Очистка оголовков: </t>
    </r>
    <r>
      <rPr>
        <sz val="11"/>
        <rFont val="Times New Roman"/>
        <family val="1"/>
        <charset val="204"/>
      </rPr>
      <t>по городу (ГАЗ-53 - 1 ед., раб. - 1 чел.)</t>
    </r>
    <r>
      <rPr>
        <b/>
        <sz val="11"/>
        <rFont val="Times New Roman"/>
        <family val="1"/>
        <charset val="204"/>
      </rPr>
      <t>. Ремонт оголовков:</t>
    </r>
    <r>
      <rPr>
        <sz val="11"/>
        <rFont val="Times New Roman"/>
        <family val="1"/>
        <charset val="204"/>
      </rPr>
      <t xml:space="preserve"> ул. Рябова (Газель - 1 ед., ММЗ - 1 ед., раб. - 2 чел.).</t>
    </r>
    <r>
      <rPr>
        <b/>
        <sz val="11"/>
        <rFont val="Times New Roman"/>
        <family val="1"/>
        <charset val="204"/>
      </rPr>
      <t xml:space="preserve"> Очистка кюветов:</t>
    </r>
    <r>
      <rPr>
        <sz val="11"/>
        <rFont val="Times New Roman"/>
        <family val="1"/>
        <charset val="204"/>
      </rPr>
      <t xml:space="preserve"> ул. Ватутина (экскаватор - 1 ед., МАЗ - 1 ед., раб. - 1 чел.)</t>
    </r>
  </si>
  <si>
    <r>
      <t>Ремонт а/б покрытия</t>
    </r>
    <r>
      <rPr>
        <sz val="11"/>
        <rFont val="Times New Roman"/>
        <family val="1"/>
        <charset val="204"/>
      </rPr>
      <t>-ул К Цеткин, Антонова -МТРД-2 ед,Газель-1 ед, с/свал-5 ед,погр-3 ед,фреза-1 ед, компрессор-1 ед, ПМ-1 ед,20 чел  , летучка-1 ед, м/каток-2 ед, АСФК-1 ед, трал-1 ед, ш/проливщик-1 ед</t>
    </r>
  </si>
  <si>
    <t xml:space="preserve"> СМЕТ-  24 тн       ВОДА-  66 м3  </t>
  </si>
  <si>
    <t>СМЕТ- 24 тн</t>
  </si>
  <si>
    <t>В ночь: мастер - Куликова В.П.</t>
  </si>
  <si>
    <t>В ночь: мастер - Афанасьев А.Ю.</t>
  </si>
  <si>
    <t>В ночь: мастер - Парастаев А.П.</t>
  </si>
  <si>
    <t>В ночь: мастер - Киндеева Т.Н.</t>
  </si>
  <si>
    <r>
      <t xml:space="preserve">Мехочистка осевых полос и зон безопасности вакуумно-подметальной машиной </t>
    </r>
    <r>
      <rPr>
        <sz val="11"/>
        <rFont val="Times New Roman"/>
        <family val="1"/>
        <charset val="204"/>
      </rPr>
      <t>- Измайловский м, Бакунинский м, Свердловский мост, п/пр Баумана - ПУ-1 ед</t>
    </r>
  </si>
  <si>
    <r>
      <t>Очистка автомобильных остановок, площадок и урн от мусора вручную</t>
    </r>
    <r>
      <rPr>
        <sz val="11"/>
        <rFont val="Times New Roman"/>
        <family val="1"/>
        <charset val="204"/>
      </rPr>
      <t xml:space="preserve"> 6:00-16:00 2ам,4дор.раб. Лермонтова, Красная, Кирова, М-Горького Вололдарского, Плеханова, Пушкина, Космодемьянская, Захарова, Бекешская, Суворова, Пр.Победы, Карпинского, 8Марта, Окружная, Лесхоз, Урицкого</t>
    </r>
  </si>
  <si>
    <r>
      <t xml:space="preserve">Мех очистка осевых полос и зон безопасности вакуумно-подметальной машиной </t>
    </r>
    <r>
      <rPr>
        <sz val="11"/>
        <rFont val="Times New Roman"/>
        <family val="1"/>
        <charset val="204"/>
      </rPr>
      <t>- пр. Победы, ул Стасова, Пестеля, Глазунова, Беляева - ПУМ-2ед</t>
    </r>
  </si>
  <si>
    <r>
      <t xml:space="preserve">Очистка прилотковой части вакуумно-подметальной машиной с увлажнением - </t>
    </r>
    <r>
      <rPr>
        <sz val="11"/>
        <rFont val="Times New Roman"/>
        <family val="1"/>
        <charset val="204"/>
      </rPr>
      <t xml:space="preserve">пр Строителкй, Стасова; </t>
    </r>
    <r>
      <rPr>
        <b/>
        <sz val="11"/>
        <rFont val="Times New Roman"/>
        <family val="1"/>
        <charset val="204"/>
      </rPr>
      <t>проезжей части</t>
    </r>
    <r>
      <rPr>
        <sz val="11"/>
        <rFont val="Times New Roman"/>
        <family val="1"/>
        <charset val="204"/>
      </rPr>
      <t xml:space="preserve"> - Аустрина, пр Победы - ПУМ-2ед</t>
    </r>
  </si>
  <si>
    <r>
      <t xml:space="preserve">Мойка прилотковой части - </t>
    </r>
    <r>
      <rPr>
        <sz val="11"/>
        <rFont val="Times New Roman"/>
        <family val="1"/>
        <charset val="204"/>
      </rPr>
      <t>65 лет Победы, пр Строителей - ПМ-2ед</t>
    </r>
  </si>
  <si>
    <r>
      <t xml:space="preserve">Очистка тротуаров механической щеткой на тракторе - </t>
    </r>
    <r>
      <rPr>
        <sz val="11"/>
        <rFont val="Times New Roman"/>
        <family val="1"/>
        <charset val="204"/>
      </rPr>
      <t>маршруты № 1-5 - тр.щ-1ед</t>
    </r>
  </si>
  <si>
    <r>
      <t>Очистка прилотковой части вакуумно-подметальной машиной с увлажнением</t>
    </r>
    <r>
      <rPr>
        <sz val="11"/>
        <rFont val="Times New Roman"/>
        <family val="1"/>
        <charset val="204"/>
      </rPr>
      <t xml:space="preserve"> - Володарского, Бакунина, Суворова, Плеханова, Октябрьская, Московская, Чехова, Долгова, Урицкого, Рабочая, Горб.пер., Транспортная, Парковая, вокруг нового моста, под ж/д мостом, Измайлова - ПУ-ЭД-1ед</t>
    </r>
  </si>
  <si>
    <r>
      <t xml:space="preserve">Очистка прилотковой части вакуумно-подметальной машиной с увлажнением - </t>
    </r>
    <r>
      <rPr>
        <sz val="11"/>
        <rFont val="Times New Roman"/>
        <family val="1"/>
        <charset val="204"/>
      </rPr>
      <t>Луначарского, Каракозова, Пролетарская, Толстова, Дзержинского, Герцена, Ерик, Злобина, Сердобская, Тухачевского, Павлушкина, Сурская, Луначарского, Огородная, Антонова, Чаадаева - ПУМ-1ед</t>
    </r>
  </si>
  <si>
    <r>
      <t xml:space="preserve">Очистка от грязи и мусора тротуаров с помощью подметальной машины - </t>
    </r>
    <r>
      <rPr>
        <sz val="11"/>
        <rFont val="Times New Roman"/>
        <family val="1"/>
        <charset val="204"/>
      </rPr>
      <t xml:space="preserve">Суворова, Плеханова, Московская, Октябрьская, Парковая, Тарханова, Сердобская, Тухачевского, Луначарского-Каракозова, Долгова-Урицкого, Чехова-Долгова, Суворова-Плеханова, Октябрьская-Плеханова - тр.щ-1ед  </t>
    </r>
  </si>
  <si>
    <r>
      <t>Мойка прилотковой и проезжей части</t>
    </r>
    <r>
      <rPr>
        <sz val="11"/>
        <rFont val="Times New Roman"/>
        <family val="1"/>
        <charset val="204"/>
      </rPr>
      <t xml:space="preserve"> </t>
    </r>
    <r>
      <rPr>
        <b/>
        <sz val="11"/>
        <rFont val="Times New Roman"/>
        <family val="1"/>
        <charset val="204"/>
      </rPr>
      <t>-</t>
    </r>
    <r>
      <rPr>
        <sz val="11"/>
        <rFont val="Times New Roman"/>
        <family val="1"/>
        <charset val="204"/>
      </rPr>
      <t xml:space="preserve"> Бакунина, Володарского, Плеханова, Пенза-1, Октябрьская, Московская, Суворова, Чехова, Долгова, Урицкого, Рабочая. Ерик, Злобина, Сердобская, Тухачевского, Павлушкина, пл Пенза-3, под ж/д мостом, Парковая, Транспортная, Горб.пер., Автономная, Тарханова, вокруг нового моста, Измайлова, Луначарского, Антонова, Огородная - ПМ-2ед</t>
    </r>
  </si>
  <si>
    <r>
      <t>Мех прометание прилотковой и проезжей части</t>
    </r>
    <r>
      <rPr>
        <sz val="11"/>
        <rFont val="Times New Roman"/>
        <family val="1"/>
        <charset val="204"/>
      </rPr>
      <t xml:space="preserve"> </t>
    </r>
    <r>
      <rPr>
        <b/>
        <sz val="11"/>
        <rFont val="Times New Roman"/>
        <family val="1"/>
        <charset val="204"/>
      </rPr>
      <t>-</t>
    </r>
    <r>
      <rPr>
        <sz val="11"/>
        <rFont val="Times New Roman"/>
        <family val="1"/>
        <charset val="204"/>
      </rPr>
      <t xml:space="preserve"> Бакунина, Суворова, Плеханова, Октябрьская, Московская, Рабочая, Чехова, Долгова, Урицкого, Володарского, Транспортная, Горб.пер., Парковая, Тарханова, Автономная, вокруг нового моста, Измайлова, Ерик, Злобина, Сердобская, Тухачевского, Павлушкина, пл Пенза-3, Луначарского, Огородная, Сурская, Школьная, Ягодная, Зеленая - тр.щ-2ед</t>
    </r>
  </si>
  <si>
    <r>
      <t xml:space="preserve">Очистка прилотковой части вакуумно-подметальной машиной с увлажнением - </t>
    </r>
    <r>
      <rPr>
        <sz val="11"/>
        <rFont val="Times New Roman"/>
        <family val="1"/>
        <charset val="204"/>
      </rPr>
      <t>Белинского, Пионерская, Славы, Кирова, Лермонтова, Красная, К-Маркса, Советская, Володарского, Кураева, Плеханова, Радищева, Революционная, Космодемьянской, Ставского, Дзержинского, Урицкого, Пушкина, Кулакова, Суворова, пр.Победы, Славы, Коммунистическая, Некрасова, Лермонтова, Мира, 8 Марта, Окружная, Захарова, Карпинского, Бекешская, Пушкина - ПУ-1ед</t>
    </r>
  </si>
  <si>
    <r>
      <t xml:space="preserve">Очистка прилотковой части вакуумно-подметальной машиной с увлажнением- </t>
    </r>
    <r>
      <rPr>
        <sz val="11"/>
        <color indexed="8"/>
        <rFont val="Times New Roman"/>
        <family val="1"/>
        <charset val="204"/>
      </rPr>
      <t>ул 40 лет Октября,Баумана, Терновского, Центральная,   Воронова, Гоголя, Калинина, Красная, Краснова, Кривозерье, Куйбышева, Свердлова, Н.Тамбовская, Тамбовская,Перспективная, Пушанина,Петровская,Рябова,Попова, Богданова,Ватутина, Галетная, Индустриальная, Львовская, Мереняшева,Металлистов,Ростовская,дорога от Перспективной до Лебедевки, Терешковой, Токарная, Отдекльная, Чкалова -  тр.щ-2ед</t>
    </r>
  </si>
  <si>
    <r>
      <t xml:space="preserve">Мойка прилотковой части - </t>
    </r>
    <r>
      <rPr>
        <sz val="11"/>
        <rFont val="Times New Roman"/>
        <family val="1"/>
        <charset val="204"/>
      </rPr>
      <t>Урицкого,Славы,пл.Ленина,Обл.адм,Гор.адм.Пл.Жукова,Кирова,Володарского,пр. Пушкина, Пушкина - ПМ-1ед</t>
    </r>
  </si>
  <si>
    <t xml:space="preserve">ВОДА-24м3 </t>
  </si>
  <si>
    <r>
      <t xml:space="preserve">Очистка прилотковой части вакуумно-подметальной машиной с увлажнением - </t>
    </r>
    <r>
      <rPr>
        <sz val="11"/>
        <color indexed="8"/>
        <rFont val="Times New Roman"/>
        <family val="1"/>
        <charset val="204"/>
      </rPr>
      <t>ул 40 лет Октября,Баумана, Терновского, Центральная, Окружная, 3-ий проезд Бурмистрова-Дизельная, Вишневая, Воронова, Калинина, Кижеватова, Кр Горка, Красная, Краснова, Кривозерье, Куйбышева, Ленинградская, М.Крылова, Свердлова, Н.Тамбовская, Тамбовская, Перспективная, Пушанина, Петровская, Рябова, Попова, Богданова, Молокова, Ремесленная, Галетная, Индустриальная, Металлистов, Ростовская, дорога от Перспективной до Лебедевки, Терешковой, Токарная, Отдельная, Чкалова - тр.щ-2ед, ПУМ-1ед</t>
    </r>
  </si>
  <si>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</si>
  <si>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</si>
  <si>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</si>
  <si>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</si>
  <si>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</si>
  <si>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</si>
  <si>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</si>
  <si>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</si>
  <si>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</si>
  <si>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</si>
  <si>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</si>
  <si>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</si>
  <si>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</si>
  <si>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</si>
  <si>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</si>
  <si>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</si>
  <si>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</si>
  <si>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</si>
  <si>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</si>
  <si>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</si>
  <si>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</si>
  <si>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</si>
  <si>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</si>
  <si>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</si>
  <si>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</si>
  <si>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</si>
  <si>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</si>
  <si>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</si>
  <si>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</si>
  <si>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</si>
  <si>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</si>
  <si>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</si>
  <si>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</si>
  <si>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</si>
  <si>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</si>
  <si>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</si>
  <si>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</si>
  <si>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</si>
  <si>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</si>
  <si>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</si>
  <si>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</si>
  <si>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</si>
  <si>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</si>
  <si>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</si>
  <si>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</si>
  <si>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</si>
  <si>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</si>
  <si>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</si>
  <si>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</si>
  <si>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</si>
  <si>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</si>
  <si>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</si>
  <si>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</si>
  <si>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</si>
  <si>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</si>
  <si>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</si>
  <si>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</si>
  <si>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</si>
  <si>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</si>
  <si>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</si>
  <si>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</si>
  <si>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</si>
  <si>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</si>
  <si>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</si>
  <si>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</si>
  <si>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</si>
  <si>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</si>
  <si>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</si>
  <si>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</si>
  <si>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</si>
  <si>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</si>
  <si>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</si>
  <si>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</si>
  <si>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</si>
  <si>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r>
      <t>Очистка от грязи и мусора подземных пешеходных переходов  и лестничных сходов вручную:</t>
    </r>
    <r>
      <rPr>
        <sz val="11"/>
        <rFont val="Times New Roman"/>
        <family val="1"/>
        <charset val="204"/>
      </rPr>
      <t xml:space="preserve"> Пр. Победы - дор.раб. 1 чел.</t>
    </r>
  </si>
  <si>
    <t>Газ.-летучка</t>
  </si>
  <si>
    <t xml:space="preserve">       Участок асфальтировки: </t>
  </si>
  <si>
    <r>
      <t xml:space="preserve">Очистка автомобильных остановок, площадок и урн от мусора вручную - </t>
    </r>
    <r>
      <rPr>
        <sz val="11"/>
        <rFont val="Times New Roman"/>
        <family val="1"/>
        <charset val="204"/>
      </rPr>
      <t>Санпатрулями - Пенза-1, Октябрьская, Суворова, Чехова, Чеховская развязка, Луначарского, Чаадаева, Дружбы, К. Цеткин, Чапаева, дорога до ФАД М-5 Урал, Ушакова, Молодогвардейская, Горбатов 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</si>
  <si>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В день:         Участок мостового хозяйства -</t>
    </r>
    <r>
      <rPr>
        <sz val="11"/>
        <rFont val="Times New Roman"/>
        <family val="1"/>
        <charset val="204"/>
      </rPr>
      <t xml:space="preserve"> Работа сан.патруля-по маршрутам   -   Газель-1ед,раб-2чел.</t>
    </r>
  </si>
  <si>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тр.щ-1ед</t>
    </r>
  </si>
  <si>
    <t>Работа сан.патруля-Маршрут №1,2- с/свал-1 ед, Газель-1 ед, раб-4чел</t>
  </si>
  <si>
    <t>Работа сан.патруля : По маршрутам №1-№3 (ММЗ - 2 ед., Газель - 1 ед., раб. - 6 чел.)</t>
  </si>
  <si>
    <r>
      <t>Работа сан.патруля:</t>
    </r>
    <r>
      <rPr>
        <sz val="12"/>
        <rFont val="Times New Roman"/>
        <family val="1"/>
        <charset val="204"/>
      </rPr>
      <t xml:space="preserve">  Работа сан.патруля 6:00-16:00 3ам,4дор.раб.</t>
    </r>
  </si>
  <si>
    <t>СМЕТ- 10 тн            ВОДА-48 м3</t>
  </si>
  <si>
    <r>
      <t xml:space="preserve">Мойка прилотковой и проезжей части мостов и п/пр </t>
    </r>
    <r>
      <rPr>
        <sz val="11"/>
        <rFont val="Times New Roman"/>
        <family val="1"/>
        <charset val="204"/>
      </rPr>
      <t>- мост Терновский, Лебедевский, п/пр Баумана - ПМ-1ед</t>
    </r>
  </si>
  <si>
    <r>
      <t>Механизированная очистка осевых полос и зон безопасности-</t>
    </r>
    <r>
      <rPr>
        <sz val="11"/>
        <rFont val="Times New Roman"/>
        <family val="1"/>
        <charset val="204"/>
      </rPr>
      <t xml:space="preserve"> Дорога на Ахуны, ул. Коннозаводская, Подлесная, Дорога на Кордон Студеный, Чаадаева, Ерик, Злобина, Сердобская, Тухачевского, Павлушкина, Горбатов переулок, Парковая, Тарханова, Автономная, Измайлова, Антонова, Свободы, Нейтральная, Кустанайская, Долгорукова, Дружбы, К.Цеткин, Чапаева, Дорога от ГПЗ до Нефтебазы, Дорога от Нефтебазы до Ахунского переезда, Касаткина, Вильямса, Спартаковская, Стрельбищенская, Луговая, Молодогвардейская, Ушакова (КО-707 - 2 ед.)</t>
    </r>
  </si>
  <si>
    <t xml:space="preserve">СМЕТ-6тн           ВОДА-72м3 </t>
  </si>
  <si>
    <r>
      <t xml:space="preserve">  Ремонт металлических ограждений -</t>
    </r>
    <r>
      <rPr>
        <sz val="11"/>
        <rFont val="Times New Roman"/>
        <family val="1"/>
        <charset val="204"/>
      </rPr>
      <t xml:space="preserve"> лестница по ул Красной - а/м-1ед, раб-2 чел</t>
    </r>
  </si>
  <si>
    <t xml:space="preserve">СМЕТ-10тн            ВОДА-72м3 </t>
  </si>
  <si>
    <t xml:space="preserve">СМЕТ-32тн             ВОДА-96 м3  </t>
  </si>
  <si>
    <t>СМЕТ-6тн                   ВОДА-96м3</t>
  </si>
  <si>
    <t>СМЕТ- 8 тн         ВОДА-42 м3</t>
  </si>
  <si>
    <t>СМЕТ-3тн  ВОДА-6 м3</t>
  </si>
  <si>
    <t xml:space="preserve">В день:      СМЕТ -  98 тн      ВОДА -  252 м3    </t>
  </si>
  <si>
    <t xml:space="preserve"> В ночь:          СМЕТ - 25 тн          ВОДА - 270 м3</t>
  </si>
  <si>
    <t xml:space="preserve">За сутки:    СМЕТ - 123 тн                ВОДА - 522 м3       </t>
  </si>
</sst>
</file>

<file path=xl/styles.xml><?xml version="1.0" encoding="utf-8"?>
<styleSheet xmlns="http://schemas.openxmlformats.org/spreadsheetml/2006/main">
  <fonts count="21">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2" borderId="4" xfId="0" applyFont="1" applyFill="1" applyBorder="1" applyAlignment="1">
      <alignment vertical="center" wrapText="1"/>
    </xf>
    <xf numFmtId="0" fontId="10" fillId="0" borderId="2" xfId="0" applyFont="1" applyBorder="1" applyAlignment="1">
      <alignment horizontal="left" vertical="justify" wrapText="1"/>
    </xf>
    <xf numFmtId="0" fontId="10" fillId="0" borderId="1" xfId="0" applyNumberFormat="1" applyFont="1" applyFill="1" applyBorder="1" applyAlignment="1">
      <alignment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5"/>
  <sheetViews>
    <sheetView tabSelected="1" view="pageBreakPreview" topLeftCell="A92" zoomScaleNormal="100" zoomScaleSheetLayoutView="100" workbookViewId="0">
      <selection activeCell="A114" sqref="A114:IV114"/>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5" t="s">
        <v>6</v>
      </c>
      <c r="B2" s="75"/>
      <c r="C2" s="75"/>
      <c r="D2" s="75"/>
      <c r="E2" s="75"/>
      <c r="F2" s="75"/>
      <c r="G2" s="75"/>
      <c r="H2" s="75"/>
      <c r="I2" s="75"/>
      <c r="J2" s="75"/>
    </row>
    <row r="3" spans="1:14" s="4" customFormat="1" ht="15" customHeight="1">
      <c r="A3" s="76" t="s">
        <v>62</v>
      </c>
      <c r="B3" s="76" t="s">
        <v>82</v>
      </c>
      <c r="C3" s="76"/>
      <c r="D3" s="76"/>
      <c r="E3" s="72" t="s">
        <v>107</v>
      </c>
      <c r="F3" s="72"/>
      <c r="G3" s="72"/>
      <c r="H3" s="72"/>
      <c r="I3" s="72"/>
      <c r="J3" s="76"/>
      <c r="N3" s="12"/>
    </row>
    <row r="4" spans="1:14" ht="21" customHeight="1">
      <c r="A4" s="76"/>
      <c r="B4" s="14" t="s">
        <v>79</v>
      </c>
      <c r="C4" s="15" t="s">
        <v>80</v>
      </c>
      <c r="D4" s="14" t="s">
        <v>90</v>
      </c>
      <c r="E4" s="14" t="s">
        <v>79</v>
      </c>
      <c r="F4" s="14" t="s">
        <v>81</v>
      </c>
      <c r="G4" s="14" t="s">
        <v>90</v>
      </c>
      <c r="H4" s="14" t="s">
        <v>113</v>
      </c>
      <c r="I4" s="15" t="s">
        <v>114</v>
      </c>
      <c r="J4" s="76"/>
      <c r="K4" s="4"/>
      <c r="L4" s="4"/>
      <c r="M4" s="4"/>
    </row>
    <row r="5" spans="1:14" ht="12.75" customHeight="1">
      <c r="A5" s="16" t="s">
        <v>63</v>
      </c>
      <c r="B5" s="10">
        <f>SUM(B6:B32)</f>
        <v>36</v>
      </c>
      <c r="C5" s="10">
        <f>SUM(C6:C32)</f>
        <v>0</v>
      </c>
      <c r="D5" s="10">
        <v>41</v>
      </c>
      <c r="E5" s="10">
        <f>7:7+8:8+9:9+10:10+11:11+13:13+14:14+15:15+16:16+17:17+18:18+19:19+20:20+21:21+22:22+23:23+24:24+25:25+26:26+27:27+28:28+29:29+31:31+32:32</f>
        <v>1</v>
      </c>
      <c r="F5" s="10">
        <f>SUM(F6:F32)</f>
        <v>0</v>
      </c>
      <c r="G5" s="10"/>
      <c r="H5" s="17">
        <f>SUM(H6:H32)</f>
        <v>10</v>
      </c>
      <c r="I5" s="17">
        <f>SUM(I6:I32)</f>
        <v>72</v>
      </c>
      <c r="J5" s="18"/>
      <c r="K5" s="4"/>
      <c r="L5" s="4"/>
      <c r="M5" s="4"/>
    </row>
    <row r="6" spans="1:14" ht="14.25" customHeight="1">
      <c r="A6" s="19" t="s">
        <v>64</v>
      </c>
      <c r="B6" s="2">
        <v>1</v>
      </c>
      <c r="C6" s="2"/>
      <c r="D6" s="2">
        <v>2</v>
      </c>
      <c r="E6" s="2"/>
      <c r="F6" s="2"/>
      <c r="G6" s="2"/>
      <c r="H6" s="37">
        <v>10</v>
      </c>
      <c r="I6" s="37">
        <v>48</v>
      </c>
      <c r="J6" s="54" t="s">
        <v>139</v>
      </c>
      <c r="K6" s="56"/>
      <c r="L6" s="56"/>
      <c r="M6" s="56"/>
    </row>
    <row r="7" spans="1:14" ht="27" customHeight="1">
      <c r="A7" s="19" t="s">
        <v>128</v>
      </c>
      <c r="B7" s="2">
        <v>1</v>
      </c>
      <c r="C7" s="2"/>
      <c r="D7" s="2"/>
      <c r="E7" s="2"/>
      <c r="F7" s="2"/>
      <c r="G7" s="2"/>
      <c r="H7" s="39"/>
      <c r="I7" s="37"/>
      <c r="J7" s="55" t="s">
        <v>29</v>
      </c>
      <c r="K7" s="56"/>
      <c r="L7" s="56"/>
      <c r="M7" s="56"/>
    </row>
    <row r="8" spans="1:14" ht="15.75" customHeight="1">
      <c r="A8" s="19" t="s">
        <v>101</v>
      </c>
      <c r="B8" s="2">
        <v>3</v>
      </c>
      <c r="C8" s="2"/>
      <c r="D8" s="2"/>
      <c r="E8" s="2"/>
      <c r="F8" s="2"/>
      <c r="G8" s="2"/>
      <c r="H8" s="39"/>
      <c r="I8" s="37">
        <v>24</v>
      </c>
      <c r="J8" s="55" t="s">
        <v>45</v>
      </c>
      <c r="K8" s="56"/>
      <c r="L8" s="56"/>
      <c r="M8" s="56"/>
    </row>
    <row r="9" spans="1:14" ht="13.5" customHeight="1">
      <c r="A9" s="19" t="s">
        <v>103</v>
      </c>
      <c r="B9" s="2">
        <v>3</v>
      </c>
      <c r="C9" s="2"/>
      <c r="D9" s="2"/>
      <c r="E9" s="2">
        <v>1</v>
      </c>
      <c r="F9" s="2"/>
      <c r="G9" s="2"/>
      <c r="H9" s="37"/>
      <c r="I9" s="37"/>
      <c r="J9" s="38" t="s">
        <v>2</v>
      </c>
      <c r="K9" s="56"/>
      <c r="L9" s="56"/>
      <c r="M9" s="56"/>
    </row>
    <row r="10" spans="1:14" ht="14.25" customHeight="1">
      <c r="A10" s="19" t="s">
        <v>88</v>
      </c>
      <c r="B10" s="2"/>
      <c r="C10" s="2"/>
      <c r="D10" s="2"/>
      <c r="E10" s="2"/>
      <c r="F10" s="2"/>
      <c r="G10" s="2"/>
      <c r="H10" s="37"/>
      <c r="I10" s="37"/>
      <c r="J10" s="40" t="s">
        <v>32</v>
      </c>
      <c r="K10" s="56"/>
      <c r="L10" s="56"/>
      <c r="M10" s="56"/>
    </row>
    <row r="11" spans="1:14" ht="18" customHeight="1">
      <c r="A11" s="19" t="s">
        <v>66</v>
      </c>
      <c r="B11" s="9">
        <v>3</v>
      </c>
      <c r="C11" s="9"/>
      <c r="D11" s="9"/>
      <c r="E11" s="2"/>
      <c r="F11" s="2"/>
      <c r="G11" s="2"/>
      <c r="H11" s="37"/>
      <c r="I11" s="37"/>
      <c r="J11" s="38" t="s">
        <v>30</v>
      </c>
      <c r="K11" s="56"/>
      <c r="L11" s="56"/>
      <c r="M11" s="56"/>
    </row>
    <row r="12" spans="1:14" ht="15.75" customHeight="1">
      <c r="A12" s="19"/>
      <c r="B12" s="9"/>
      <c r="C12" s="9"/>
      <c r="D12" s="9"/>
      <c r="E12" s="2"/>
      <c r="F12" s="2"/>
      <c r="G12" s="2"/>
      <c r="H12" s="37"/>
      <c r="I12" s="37"/>
      <c r="J12" s="38" t="s">
        <v>31</v>
      </c>
      <c r="K12" s="56"/>
      <c r="L12" s="56"/>
      <c r="M12" s="56"/>
    </row>
    <row r="13" spans="1:14" ht="28.5" customHeight="1">
      <c r="A13" s="19" t="s">
        <v>116</v>
      </c>
      <c r="B13" s="9">
        <v>1</v>
      </c>
      <c r="C13" s="9"/>
      <c r="D13" s="9"/>
      <c r="E13" s="2"/>
      <c r="F13" s="2"/>
      <c r="G13" s="2"/>
      <c r="H13" s="37"/>
      <c r="I13" s="37"/>
      <c r="J13" s="38" t="s">
        <v>33</v>
      </c>
      <c r="K13" s="56"/>
      <c r="L13" s="56"/>
      <c r="M13" s="56"/>
    </row>
    <row r="14" spans="1:14" ht="12.75" customHeight="1">
      <c r="A14" s="19" t="s">
        <v>118</v>
      </c>
      <c r="B14" s="9">
        <v>1</v>
      </c>
      <c r="C14" s="9"/>
      <c r="D14" s="9"/>
      <c r="E14" s="2"/>
      <c r="F14" s="2"/>
      <c r="G14" s="2"/>
      <c r="H14" s="41"/>
      <c r="I14" s="41"/>
      <c r="J14" s="38" t="s">
        <v>144</v>
      </c>
      <c r="K14" s="56"/>
      <c r="L14" s="56"/>
      <c r="M14" s="56"/>
    </row>
    <row r="15" spans="1:14" ht="23.25" customHeight="1">
      <c r="A15" s="19" t="s">
        <v>119</v>
      </c>
      <c r="B15" s="9">
        <v>1</v>
      </c>
      <c r="C15" s="9"/>
      <c r="D15" s="9"/>
      <c r="E15" s="2"/>
      <c r="F15" s="2"/>
      <c r="G15" s="2"/>
      <c r="H15" s="41"/>
      <c r="I15" s="41" t="s">
        <v>102</v>
      </c>
      <c r="J15" s="42" t="s">
        <v>137</v>
      </c>
      <c r="K15" s="56"/>
      <c r="L15" s="56"/>
      <c r="M15" s="56"/>
    </row>
    <row r="16" spans="1:14" ht="27.75" customHeight="1">
      <c r="A16" s="19" t="s">
        <v>67</v>
      </c>
      <c r="B16" s="2">
        <v>1</v>
      </c>
      <c r="C16" s="2"/>
      <c r="D16" s="2"/>
      <c r="E16" s="20"/>
      <c r="F16" s="2"/>
      <c r="G16" s="2"/>
      <c r="H16" s="41"/>
      <c r="I16" s="41" t="s">
        <v>102</v>
      </c>
      <c r="J16" s="42" t="s">
        <v>38</v>
      </c>
      <c r="K16" s="56"/>
      <c r="L16" s="56"/>
      <c r="M16" s="56"/>
    </row>
    <row r="17" spans="1:13" ht="12" customHeight="1">
      <c r="A17" s="19" t="s">
        <v>74</v>
      </c>
      <c r="B17" s="2">
        <v>7</v>
      </c>
      <c r="C17" s="2"/>
      <c r="D17" s="2"/>
      <c r="E17" s="21"/>
      <c r="F17" s="2"/>
      <c r="G17" s="2"/>
      <c r="H17" s="41"/>
      <c r="I17" s="41"/>
      <c r="J17" s="42"/>
      <c r="K17" s="23"/>
      <c r="L17" s="23"/>
      <c r="M17" s="23"/>
    </row>
    <row r="18" spans="1:13" ht="14.25" customHeight="1">
      <c r="A18" s="19" t="s">
        <v>89</v>
      </c>
      <c r="B18" s="2">
        <v>1</v>
      </c>
      <c r="C18" s="2"/>
      <c r="D18" s="2"/>
      <c r="E18" s="2"/>
      <c r="F18" s="2"/>
      <c r="G18" s="2"/>
      <c r="H18" s="41"/>
      <c r="I18" s="37"/>
      <c r="J18" s="70" t="s">
        <v>108</v>
      </c>
      <c r="K18" s="71"/>
      <c r="L18" s="71"/>
      <c r="M18" s="71"/>
    </row>
    <row r="19" spans="1:13" ht="13.5" hidden="1" customHeight="1">
      <c r="A19" s="19" t="s">
        <v>85</v>
      </c>
      <c r="B19" s="2"/>
      <c r="C19" s="2"/>
      <c r="D19" s="2"/>
      <c r="E19" s="2"/>
      <c r="F19" s="2"/>
      <c r="G19" s="2"/>
      <c r="H19" s="41"/>
      <c r="I19" s="37"/>
    </row>
    <row r="20" spans="1:13" ht="15" hidden="1" customHeight="1">
      <c r="A20" s="19" t="s">
        <v>133</v>
      </c>
      <c r="B20" s="2"/>
      <c r="C20" s="2"/>
      <c r="D20" s="2"/>
      <c r="E20" s="2"/>
      <c r="F20" s="2"/>
      <c r="G20" s="2"/>
      <c r="H20" s="41"/>
      <c r="I20" s="37"/>
      <c r="J20" s="73"/>
      <c r="K20" s="74"/>
      <c r="L20" s="74"/>
      <c r="M20" s="74"/>
    </row>
    <row r="21" spans="1:13" ht="15.75" customHeight="1">
      <c r="A21" s="22" t="s">
        <v>95</v>
      </c>
      <c r="B21" s="2">
        <v>1</v>
      </c>
      <c r="C21" s="2"/>
      <c r="D21" s="2"/>
      <c r="E21" s="2"/>
      <c r="F21" s="2"/>
      <c r="G21" s="2"/>
      <c r="H21" s="41"/>
      <c r="I21" s="41"/>
      <c r="J21" s="73" t="s">
        <v>35</v>
      </c>
      <c r="K21" s="74"/>
      <c r="L21" s="74"/>
      <c r="M21" s="74"/>
    </row>
    <row r="22" spans="1:13" ht="27.75" customHeight="1">
      <c r="A22" s="19" t="s">
        <v>136</v>
      </c>
      <c r="B22" s="2">
        <v>4</v>
      </c>
      <c r="C22" s="2"/>
      <c r="D22" s="2"/>
      <c r="E22" s="2"/>
      <c r="F22" s="2"/>
      <c r="G22" s="2"/>
      <c r="H22" s="41"/>
      <c r="I22" s="41"/>
      <c r="J22" s="64" t="s">
        <v>37</v>
      </c>
      <c r="K22" s="23"/>
      <c r="L22" s="23"/>
      <c r="M22" s="23"/>
    </row>
    <row r="23" spans="1:13" ht="14.25" customHeight="1">
      <c r="A23" s="19" t="s">
        <v>68</v>
      </c>
      <c r="B23" s="2"/>
      <c r="C23" s="2"/>
      <c r="D23" s="2"/>
      <c r="E23" s="2"/>
      <c r="F23" s="2"/>
      <c r="G23" s="2"/>
      <c r="H23" s="41"/>
      <c r="I23" s="37"/>
      <c r="J23" s="42" t="s">
        <v>34</v>
      </c>
      <c r="K23" s="23"/>
      <c r="L23" s="23"/>
      <c r="M23" s="23"/>
    </row>
    <row r="24" spans="1:13" ht="15" customHeight="1">
      <c r="A24" s="19" t="s">
        <v>94</v>
      </c>
      <c r="B24" s="2"/>
      <c r="C24" s="2"/>
      <c r="D24" s="2"/>
      <c r="E24" s="2"/>
      <c r="F24" s="2"/>
      <c r="G24" s="2"/>
      <c r="H24" s="37"/>
      <c r="I24" s="37"/>
      <c r="J24" s="70"/>
      <c r="K24" s="71"/>
      <c r="L24" s="71"/>
      <c r="M24" s="71"/>
    </row>
    <row r="25" spans="1:13" ht="15.75" customHeight="1">
      <c r="A25" s="19" t="s">
        <v>115</v>
      </c>
      <c r="B25" s="2">
        <v>1</v>
      </c>
      <c r="C25" s="2"/>
      <c r="D25" s="2"/>
      <c r="E25" s="2"/>
      <c r="F25" s="2"/>
      <c r="G25" s="2"/>
      <c r="H25" s="37"/>
      <c r="I25" s="37"/>
      <c r="J25" s="70" t="s">
        <v>36</v>
      </c>
      <c r="K25" s="71"/>
      <c r="L25" s="71"/>
      <c r="M25" s="71"/>
    </row>
    <row r="26" spans="1:13" ht="12.75" customHeight="1">
      <c r="A26" s="19" t="s">
        <v>117</v>
      </c>
      <c r="B26" s="2">
        <v>1</v>
      </c>
      <c r="C26" s="2"/>
      <c r="D26" s="2"/>
      <c r="E26" s="2"/>
      <c r="F26" s="2"/>
      <c r="G26" s="2"/>
      <c r="H26" s="41"/>
      <c r="I26" s="41"/>
      <c r="J26" s="70"/>
      <c r="K26" s="71"/>
      <c r="L26" s="71"/>
      <c r="M26" s="71"/>
    </row>
    <row r="27" spans="1:13" ht="13.5" customHeight="1">
      <c r="A27" s="19" t="s">
        <v>106</v>
      </c>
      <c r="B27" s="2">
        <v>1</v>
      </c>
      <c r="C27" s="2"/>
      <c r="D27" s="2"/>
      <c r="E27" s="2"/>
      <c r="F27" s="2"/>
      <c r="G27" s="2"/>
      <c r="H27" s="41"/>
      <c r="I27" s="41"/>
      <c r="J27" s="23"/>
      <c r="K27" s="23"/>
      <c r="L27" s="23"/>
      <c r="M27" s="23"/>
    </row>
    <row r="28" spans="1:13" ht="14.25" customHeight="1">
      <c r="A28" s="19" t="s">
        <v>86</v>
      </c>
      <c r="B28" s="2">
        <v>1</v>
      </c>
      <c r="C28" s="2"/>
      <c r="D28" s="2"/>
      <c r="E28" s="2"/>
      <c r="F28" s="2"/>
      <c r="G28" s="2"/>
      <c r="H28" s="41"/>
      <c r="I28" s="41"/>
      <c r="J28" s="38" t="s">
        <v>134</v>
      </c>
      <c r="K28" s="23"/>
      <c r="L28" s="23"/>
      <c r="M28" s="23"/>
    </row>
    <row r="29" spans="1:13" ht="15.75" customHeight="1">
      <c r="A29" s="19" t="s">
        <v>132</v>
      </c>
      <c r="B29" s="2"/>
      <c r="C29" s="2"/>
      <c r="D29" s="2"/>
      <c r="E29" s="2"/>
      <c r="F29" s="2"/>
      <c r="G29" s="2"/>
      <c r="H29" s="41"/>
      <c r="I29" s="41"/>
      <c r="J29" s="40" t="s">
        <v>145</v>
      </c>
      <c r="K29" s="23"/>
      <c r="L29" s="23"/>
      <c r="M29" s="23"/>
    </row>
    <row r="30" spans="1:13" ht="12.75" hidden="1" customHeight="1">
      <c r="A30" s="19" t="s">
        <v>76</v>
      </c>
      <c r="B30" s="2"/>
      <c r="C30" s="2"/>
      <c r="D30" s="2"/>
      <c r="E30" s="2"/>
      <c r="F30" s="2"/>
      <c r="G30" s="2"/>
      <c r="H30" s="41"/>
      <c r="I30" s="41"/>
      <c r="J30" s="38"/>
      <c r="K30" s="23"/>
      <c r="L30" s="23"/>
      <c r="M30" s="23"/>
    </row>
    <row r="31" spans="1:13" ht="15" customHeight="1">
      <c r="A31" s="19" t="s">
        <v>131</v>
      </c>
      <c r="B31" s="2">
        <v>2</v>
      </c>
      <c r="C31" s="2"/>
      <c r="D31" s="2"/>
      <c r="E31" s="2"/>
      <c r="F31" s="2"/>
      <c r="G31" s="2"/>
      <c r="H31" s="41"/>
      <c r="I31" s="41"/>
      <c r="J31" s="38" t="s">
        <v>59</v>
      </c>
      <c r="K31" s="56"/>
      <c r="L31" s="56"/>
      <c r="M31" s="56"/>
    </row>
    <row r="32" spans="1:13" ht="12.75" customHeight="1">
      <c r="A32" s="19" t="s">
        <v>92</v>
      </c>
      <c r="B32" s="2">
        <v>2</v>
      </c>
      <c r="C32" s="2"/>
      <c r="D32" s="2"/>
      <c r="E32" s="2"/>
      <c r="F32" s="2"/>
      <c r="G32" s="2"/>
      <c r="H32" s="41"/>
      <c r="I32" s="41"/>
      <c r="J32" s="38"/>
      <c r="K32" s="56"/>
      <c r="L32" s="56"/>
      <c r="M32" s="56"/>
    </row>
    <row r="33" spans="1:13" ht="12.75" customHeight="1">
      <c r="A33" s="24" t="s">
        <v>93</v>
      </c>
      <c r="B33" s="10">
        <f>SUM(B34:B53)</f>
        <v>15</v>
      </c>
      <c r="C33" s="10">
        <f>SUM(C34:C53)</f>
        <v>0</v>
      </c>
      <c r="D33" s="10">
        <v>14</v>
      </c>
      <c r="E33" s="10">
        <f>SUM(E34:E53)</f>
        <v>6</v>
      </c>
      <c r="F33" s="10"/>
      <c r="G33" s="10"/>
      <c r="H33" s="17">
        <f>SUM(H34:H53)</f>
        <v>30</v>
      </c>
      <c r="I33" s="43">
        <f>SUM(I34:I53)</f>
        <v>138</v>
      </c>
      <c r="J33" s="18" t="s">
        <v>125</v>
      </c>
      <c r="K33" s="4"/>
      <c r="L33" s="4"/>
      <c r="M33" s="4"/>
    </row>
    <row r="34" spans="1:13" ht="15.75" customHeight="1">
      <c r="A34" s="25" t="s">
        <v>78</v>
      </c>
      <c r="B34" s="2">
        <v>3</v>
      </c>
      <c r="C34" s="2"/>
      <c r="D34" s="2">
        <v>6</v>
      </c>
      <c r="E34" s="2"/>
      <c r="F34" s="2"/>
      <c r="G34" s="2"/>
      <c r="H34" s="37">
        <v>24</v>
      </c>
      <c r="I34" s="37">
        <v>66</v>
      </c>
      <c r="J34" s="45" t="s">
        <v>142</v>
      </c>
      <c r="K34" s="4"/>
      <c r="L34" s="4"/>
      <c r="M34" s="4"/>
    </row>
    <row r="35" spans="1:13" ht="28.5" customHeight="1">
      <c r="A35" s="25" t="s">
        <v>103</v>
      </c>
      <c r="B35" s="2">
        <v>2</v>
      </c>
      <c r="C35" s="2"/>
      <c r="D35" s="2"/>
      <c r="E35" s="21">
        <v>2</v>
      </c>
      <c r="F35" s="2"/>
      <c r="G35" s="2"/>
      <c r="H35" s="37"/>
      <c r="I35" s="37"/>
      <c r="J35" s="45" t="s">
        <v>14</v>
      </c>
      <c r="K35" s="4"/>
      <c r="L35" s="4"/>
      <c r="M35" s="4"/>
    </row>
    <row r="36" spans="1:13" ht="62.25" customHeight="1">
      <c r="A36" s="25"/>
      <c r="B36" s="2"/>
      <c r="C36" s="2"/>
      <c r="D36" s="2"/>
      <c r="E36" s="21"/>
      <c r="F36" s="2"/>
      <c r="G36" s="2"/>
      <c r="H36" s="37">
        <v>6</v>
      </c>
      <c r="I36" s="37">
        <v>72</v>
      </c>
      <c r="J36" s="60" t="s">
        <v>146</v>
      </c>
      <c r="K36" s="4"/>
      <c r="L36" s="4"/>
      <c r="M36" s="4"/>
    </row>
    <row r="37" spans="1:13" ht="30" customHeight="1">
      <c r="A37" s="25" t="s">
        <v>128</v>
      </c>
      <c r="B37" s="2">
        <v>1</v>
      </c>
      <c r="C37" s="2"/>
      <c r="D37" s="2"/>
      <c r="E37" s="21">
        <v>2</v>
      </c>
      <c r="F37" s="2"/>
      <c r="G37" s="2"/>
      <c r="H37" s="37"/>
      <c r="I37" s="37"/>
      <c r="J37" s="45" t="s">
        <v>15</v>
      </c>
      <c r="K37" s="4"/>
      <c r="L37" s="4"/>
      <c r="M37" s="4"/>
    </row>
    <row r="38" spans="1:13" ht="29.25" customHeight="1">
      <c r="A38" s="25" t="s">
        <v>129</v>
      </c>
      <c r="B38" s="2"/>
      <c r="C38" s="2"/>
      <c r="D38" s="2"/>
      <c r="E38" s="21"/>
      <c r="F38" s="2"/>
      <c r="G38" s="2"/>
      <c r="H38" s="41"/>
      <c r="I38" s="37"/>
      <c r="J38" s="45" t="s">
        <v>16</v>
      </c>
      <c r="K38" s="4"/>
      <c r="L38" s="4"/>
      <c r="M38" s="4"/>
    </row>
    <row r="39" spans="1:13" ht="17.25" customHeight="1">
      <c r="A39" s="25" t="s">
        <v>104</v>
      </c>
      <c r="B39" s="21">
        <v>1</v>
      </c>
      <c r="C39" s="3"/>
      <c r="D39" s="21"/>
      <c r="E39" s="3"/>
      <c r="F39" s="3"/>
      <c r="G39" s="2"/>
      <c r="H39" s="37"/>
      <c r="I39" s="37"/>
      <c r="J39" s="45" t="s">
        <v>17</v>
      </c>
      <c r="K39" s="4"/>
      <c r="L39" s="4"/>
      <c r="M39" s="4"/>
    </row>
    <row r="40" spans="1:13" ht="15.75" customHeight="1">
      <c r="A40" s="26" t="s">
        <v>94</v>
      </c>
      <c r="B40" s="2"/>
      <c r="C40" s="2"/>
      <c r="D40" s="2"/>
      <c r="E40" s="21"/>
      <c r="F40" s="21"/>
      <c r="G40" s="2"/>
      <c r="H40" s="44"/>
      <c r="I40" s="37"/>
      <c r="J40" s="40" t="s">
        <v>18</v>
      </c>
      <c r="K40" s="4"/>
      <c r="L40" s="4"/>
      <c r="M40" s="4"/>
    </row>
    <row r="41" spans="1:13" ht="16.5" customHeight="1">
      <c r="A41" s="25" t="s">
        <v>88</v>
      </c>
      <c r="B41" s="2">
        <v>2</v>
      </c>
      <c r="C41" s="2"/>
      <c r="D41" s="2"/>
      <c r="E41" s="21">
        <v>2</v>
      </c>
      <c r="F41" s="21"/>
      <c r="G41" s="2"/>
      <c r="H41" s="41"/>
      <c r="I41" s="4"/>
      <c r="J41" s="45" t="s">
        <v>20</v>
      </c>
      <c r="K41" s="4"/>
      <c r="L41" s="4"/>
      <c r="M41" s="4"/>
    </row>
    <row r="42" spans="1:13" ht="16.5" customHeight="1">
      <c r="A42" s="25"/>
      <c r="B42" s="2"/>
      <c r="C42" s="2"/>
      <c r="D42" s="2"/>
      <c r="E42" s="21"/>
      <c r="F42" s="21"/>
      <c r="G42" s="2"/>
      <c r="H42" s="41"/>
      <c r="I42" s="4"/>
      <c r="J42" s="45" t="s">
        <v>19</v>
      </c>
      <c r="K42" s="4"/>
      <c r="L42" s="4"/>
      <c r="M42" s="4"/>
    </row>
    <row r="43" spans="1:13" ht="45" customHeight="1">
      <c r="A43" s="25" t="s">
        <v>86</v>
      </c>
      <c r="B43" s="2"/>
      <c r="C43" s="2"/>
      <c r="D43" s="2"/>
      <c r="E43" s="21"/>
      <c r="F43" s="21"/>
      <c r="G43" s="2"/>
      <c r="H43" s="37"/>
      <c r="I43" s="37"/>
      <c r="J43" s="45" t="s">
        <v>4</v>
      </c>
      <c r="K43" s="4"/>
      <c r="L43" s="4"/>
      <c r="M43" s="4"/>
    </row>
    <row r="44" spans="1:13" ht="60" customHeight="1">
      <c r="A44" s="25" t="s">
        <v>67</v>
      </c>
      <c r="B44" s="2"/>
      <c r="C44" s="2"/>
      <c r="D44" s="2"/>
      <c r="E44" s="21"/>
      <c r="F44" s="21"/>
      <c r="G44" s="2"/>
      <c r="H44" s="37"/>
      <c r="I44" s="37"/>
      <c r="J44" s="45" t="s">
        <v>138</v>
      </c>
      <c r="K44" s="4"/>
      <c r="L44" s="4"/>
      <c r="M44" s="4"/>
    </row>
    <row r="45" spans="1:13" ht="30" customHeight="1">
      <c r="A45" s="25"/>
      <c r="B45" s="2"/>
      <c r="C45" s="2"/>
      <c r="D45" s="2"/>
      <c r="E45" s="21"/>
      <c r="F45" s="21"/>
      <c r="G45" s="2"/>
      <c r="H45" s="37"/>
      <c r="I45" s="37"/>
      <c r="J45" s="45" t="s">
        <v>21</v>
      </c>
      <c r="K45" s="4"/>
      <c r="L45" s="4"/>
      <c r="M45" s="4"/>
    </row>
    <row r="46" spans="1:13" ht="15.75" customHeight="1">
      <c r="A46" s="25" t="s">
        <v>73</v>
      </c>
      <c r="B46" s="2">
        <v>1</v>
      </c>
      <c r="C46" s="2"/>
      <c r="D46" s="2"/>
      <c r="E46" s="21"/>
      <c r="F46" s="21"/>
      <c r="G46" s="2"/>
      <c r="H46" s="37"/>
      <c r="I46" s="44"/>
      <c r="J46" s="40" t="s">
        <v>39</v>
      </c>
      <c r="K46" s="4"/>
      <c r="L46" s="4"/>
      <c r="M46" s="4"/>
    </row>
    <row r="47" spans="1:13" ht="15" customHeight="1">
      <c r="A47" s="19" t="s">
        <v>66</v>
      </c>
      <c r="B47" s="2">
        <v>2</v>
      </c>
      <c r="C47" s="2"/>
      <c r="D47" s="2"/>
      <c r="E47" s="27"/>
      <c r="F47" s="2"/>
      <c r="G47" s="2"/>
      <c r="H47" s="41"/>
      <c r="I47" s="37"/>
      <c r="J47" s="38" t="s">
        <v>44</v>
      </c>
      <c r="K47" s="4"/>
      <c r="L47" s="4"/>
      <c r="M47" s="4"/>
    </row>
    <row r="48" spans="1:13" ht="42.75" customHeight="1">
      <c r="A48" s="19" t="s">
        <v>89</v>
      </c>
      <c r="B48" s="2"/>
      <c r="C48" s="2"/>
      <c r="D48" s="2"/>
      <c r="E48" s="27"/>
      <c r="F48" s="2"/>
      <c r="G48" s="2"/>
      <c r="H48" s="41"/>
      <c r="I48" s="37"/>
      <c r="J48" s="45" t="s">
        <v>54</v>
      </c>
      <c r="K48" s="4"/>
      <c r="L48" s="4"/>
      <c r="M48" s="4"/>
    </row>
    <row r="49" spans="1:13" ht="42.75" customHeight="1">
      <c r="A49" s="19" t="s">
        <v>76</v>
      </c>
      <c r="B49" s="2">
        <v>1</v>
      </c>
      <c r="C49" s="2"/>
      <c r="D49" s="2"/>
      <c r="E49" s="21"/>
      <c r="F49" s="2"/>
      <c r="G49" s="2"/>
      <c r="H49" s="41"/>
      <c r="I49" s="47"/>
      <c r="J49" s="45" t="s">
        <v>55</v>
      </c>
      <c r="K49" s="4"/>
      <c r="L49" s="4"/>
      <c r="M49" s="4"/>
    </row>
    <row r="50" spans="1:13" ht="31.5" customHeight="1">
      <c r="A50" s="19" t="s">
        <v>120</v>
      </c>
      <c r="B50" s="2">
        <v>1</v>
      </c>
      <c r="C50" s="2"/>
      <c r="D50" s="2"/>
      <c r="E50" s="21"/>
      <c r="F50" s="2"/>
      <c r="G50" s="2"/>
      <c r="H50" s="41"/>
      <c r="I50" s="47"/>
      <c r="J50" s="38" t="s">
        <v>51</v>
      </c>
      <c r="K50" s="4"/>
      <c r="L50" s="4"/>
      <c r="M50" s="4"/>
    </row>
    <row r="51" spans="1:13" ht="31.5" customHeight="1">
      <c r="A51" s="19"/>
      <c r="B51" s="2"/>
      <c r="C51" s="2"/>
      <c r="D51" s="2"/>
      <c r="E51" s="21"/>
      <c r="F51" s="2"/>
      <c r="G51" s="2"/>
      <c r="H51" s="41"/>
      <c r="I51" s="47"/>
      <c r="J51" s="54" t="s">
        <v>52</v>
      </c>
      <c r="K51" s="4"/>
      <c r="L51" s="4"/>
      <c r="M51" s="4"/>
    </row>
    <row r="52" spans="1:13" ht="29.25" customHeight="1">
      <c r="A52" s="19" t="s">
        <v>87</v>
      </c>
      <c r="B52" s="2">
        <v>1</v>
      </c>
      <c r="C52" s="2"/>
      <c r="D52" s="4"/>
      <c r="E52" s="21"/>
      <c r="F52" s="2"/>
      <c r="G52" s="2"/>
      <c r="H52" s="41"/>
      <c r="I52" s="41"/>
      <c r="J52" s="65" t="s">
        <v>53</v>
      </c>
      <c r="K52" s="4"/>
      <c r="L52" s="4"/>
      <c r="M52" s="4"/>
    </row>
    <row r="53" spans="1:13" ht="13.5" customHeight="1">
      <c r="A53" s="19" t="s">
        <v>99</v>
      </c>
      <c r="B53" s="2"/>
      <c r="C53" s="2"/>
      <c r="D53" s="2"/>
      <c r="E53" s="21"/>
      <c r="F53" s="2"/>
      <c r="G53" s="2"/>
      <c r="H53" s="41"/>
      <c r="I53" s="41"/>
      <c r="J53" s="38" t="s">
        <v>147</v>
      </c>
      <c r="K53" s="4"/>
      <c r="L53" s="4"/>
      <c r="M53" s="4"/>
    </row>
    <row r="54" spans="1:13" ht="12.75" customHeight="1">
      <c r="A54" s="24" t="s">
        <v>69</v>
      </c>
      <c r="B54" s="10">
        <f>SUM(B55:B70)</f>
        <v>10</v>
      </c>
      <c r="C54" s="10">
        <f>SUM(C55:C70)</f>
        <v>0</v>
      </c>
      <c r="D54" s="10">
        <v>13</v>
      </c>
      <c r="E54" s="10">
        <f>SUM(E55:E70)</f>
        <v>3</v>
      </c>
      <c r="F54" s="10"/>
      <c r="G54" s="10"/>
      <c r="H54" s="17">
        <f>SUM(H55:H70)</f>
        <v>34</v>
      </c>
      <c r="I54" s="17">
        <f>SUM(I55:I70)</f>
        <v>72</v>
      </c>
      <c r="J54" s="18"/>
      <c r="K54" s="4"/>
      <c r="L54" s="4"/>
      <c r="M54" s="4"/>
    </row>
    <row r="55" spans="1:13" ht="15" customHeight="1">
      <c r="A55" s="19" t="s">
        <v>64</v>
      </c>
      <c r="B55" s="2">
        <v>3</v>
      </c>
      <c r="C55" s="2"/>
      <c r="D55" s="2">
        <v>4</v>
      </c>
      <c r="E55" s="2"/>
      <c r="F55" s="2"/>
      <c r="G55" s="2"/>
      <c r="H55" s="37">
        <v>24</v>
      </c>
      <c r="I55" s="37"/>
      <c r="J55" s="36" t="s">
        <v>143</v>
      </c>
      <c r="K55" s="4"/>
      <c r="L55" s="4"/>
      <c r="M55" s="4"/>
    </row>
    <row r="56" spans="1:13" ht="29.25" customHeight="1">
      <c r="A56" s="19" t="s">
        <v>65</v>
      </c>
      <c r="B56" s="2">
        <v>1</v>
      </c>
      <c r="C56" s="2"/>
      <c r="D56" s="2"/>
      <c r="E56" s="2">
        <v>1</v>
      </c>
      <c r="F56" s="2"/>
      <c r="G56" s="2"/>
      <c r="H56" s="37"/>
      <c r="I56" s="37"/>
      <c r="J56" s="63" t="s">
        <v>46</v>
      </c>
      <c r="K56" s="4"/>
      <c r="L56" s="4"/>
      <c r="M56" s="4"/>
    </row>
    <row r="57" spans="1:13" ht="14.25" customHeight="1">
      <c r="A57" s="19" t="s">
        <v>104</v>
      </c>
      <c r="B57" s="2"/>
      <c r="C57" s="2"/>
      <c r="D57" s="2"/>
      <c r="E57" s="2"/>
      <c r="F57" s="2"/>
      <c r="G57" s="2"/>
      <c r="H57" s="37">
        <v>10</v>
      </c>
      <c r="I57" s="37">
        <v>72</v>
      </c>
      <c r="J57" s="62" t="s">
        <v>0</v>
      </c>
      <c r="K57" s="4"/>
      <c r="L57" s="4"/>
      <c r="M57" s="4"/>
    </row>
    <row r="58" spans="1:13" ht="14.25" customHeight="1">
      <c r="A58" s="19" t="s">
        <v>74</v>
      </c>
      <c r="B58" s="2">
        <v>2</v>
      </c>
      <c r="C58" s="2"/>
      <c r="D58" s="2"/>
      <c r="E58" s="27"/>
      <c r="F58" s="2"/>
      <c r="G58" s="2"/>
      <c r="H58" s="37"/>
      <c r="I58" s="37"/>
      <c r="J58" s="45" t="s">
        <v>12</v>
      </c>
      <c r="K58" s="4"/>
      <c r="L58" s="4"/>
      <c r="M58" s="4"/>
    </row>
    <row r="59" spans="1:13" ht="14.25" customHeight="1">
      <c r="A59" s="19" t="s">
        <v>87</v>
      </c>
      <c r="B59" s="2">
        <v>1</v>
      </c>
      <c r="C59" s="2"/>
      <c r="D59" s="28"/>
      <c r="E59" s="2"/>
      <c r="F59" s="2"/>
      <c r="G59" s="2"/>
      <c r="H59" s="37"/>
      <c r="I59" s="37"/>
      <c r="J59" s="40" t="s">
        <v>11</v>
      </c>
      <c r="K59" s="4"/>
      <c r="L59" s="4"/>
      <c r="M59" s="4"/>
    </row>
    <row r="60" spans="1:13" ht="13.5" customHeight="1">
      <c r="A60" s="19" t="s">
        <v>76</v>
      </c>
      <c r="B60" s="2">
        <v>1</v>
      </c>
      <c r="C60" s="2"/>
      <c r="D60" s="4"/>
      <c r="E60" s="48"/>
      <c r="F60" s="2"/>
      <c r="G60" s="2"/>
      <c r="H60" s="41"/>
      <c r="I60" s="37"/>
      <c r="J60" s="62" t="s">
        <v>13</v>
      </c>
      <c r="K60" s="4"/>
      <c r="L60" s="4"/>
      <c r="M60" s="4"/>
    </row>
    <row r="61" spans="1:13" ht="16.5" customHeight="1">
      <c r="A61" s="19" t="s">
        <v>110</v>
      </c>
      <c r="B61" s="2"/>
      <c r="C61" s="2"/>
      <c r="D61" s="2"/>
      <c r="E61" s="46">
        <v>1</v>
      </c>
      <c r="F61" s="2"/>
      <c r="G61" s="2"/>
      <c r="H61" s="37"/>
      <c r="I61" s="37"/>
      <c r="J61" s="66" t="s">
        <v>148</v>
      </c>
      <c r="K61" s="4"/>
      <c r="L61" s="4"/>
      <c r="M61" s="4"/>
    </row>
    <row r="62" spans="1:13" ht="15" customHeight="1">
      <c r="A62" s="19" t="s">
        <v>66</v>
      </c>
      <c r="B62" s="2">
        <v>2</v>
      </c>
      <c r="C62" s="2"/>
      <c r="D62" s="2"/>
      <c r="E62" s="2"/>
      <c r="F62" s="2"/>
      <c r="G62" s="2"/>
      <c r="H62" s="41"/>
      <c r="I62" s="41"/>
      <c r="J62" s="68" t="s">
        <v>40</v>
      </c>
      <c r="K62" s="4"/>
      <c r="L62" s="4"/>
      <c r="M62" s="4"/>
    </row>
    <row r="63" spans="1:13" ht="16.5" hidden="1" customHeight="1">
      <c r="A63" s="19" t="s">
        <v>122</v>
      </c>
      <c r="B63" s="2"/>
      <c r="C63" s="2"/>
      <c r="D63" s="2"/>
      <c r="E63" s="2"/>
      <c r="F63" s="41"/>
      <c r="G63" s="2"/>
      <c r="H63" s="4"/>
      <c r="I63" s="37"/>
      <c r="K63" s="4"/>
      <c r="L63" s="4"/>
      <c r="M63" s="4"/>
    </row>
    <row r="64" spans="1:13" ht="15.75" hidden="1" customHeight="1">
      <c r="A64" s="19" t="s">
        <v>127</v>
      </c>
      <c r="B64" s="2"/>
      <c r="C64" s="2"/>
      <c r="D64" s="2"/>
      <c r="E64" s="2"/>
      <c r="F64" s="41"/>
      <c r="G64" s="2"/>
      <c r="H64" s="4"/>
      <c r="I64" s="37"/>
      <c r="J64" s="68"/>
      <c r="K64" s="4"/>
      <c r="L64" s="4"/>
      <c r="M64" s="4"/>
    </row>
    <row r="65" spans="1:13" ht="15" customHeight="1">
      <c r="A65" s="19" t="s">
        <v>128</v>
      </c>
      <c r="B65" s="2"/>
      <c r="C65" s="2"/>
      <c r="D65" s="2"/>
      <c r="E65" s="2">
        <v>1</v>
      </c>
      <c r="F65" s="41"/>
      <c r="G65" s="2"/>
      <c r="H65" s="4"/>
      <c r="I65" s="37"/>
      <c r="J65" s="61" t="s">
        <v>41</v>
      </c>
      <c r="K65" s="4"/>
      <c r="L65" s="4"/>
      <c r="M65" s="4"/>
    </row>
    <row r="66" spans="1:13" ht="42.75" customHeight="1">
      <c r="A66" s="19" t="s">
        <v>86</v>
      </c>
      <c r="B66" s="2"/>
      <c r="C66" s="2"/>
      <c r="D66" s="2"/>
      <c r="E66" s="2"/>
      <c r="F66" s="2"/>
      <c r="G66" s="2"/>
      <c r="H66" s="41"/>
      <c r="I66" s="37"/>
      <c r="J66" s="45" t="s">
        <v>56</v>
      </c>
      <c r="K66" s="4"/>
      <c r="L66" s="4"/>
      <c r="M66" s="4"/>
    </row>
    <row r="67" spans="1:13" ht="14.25" customHeight="1">
      <c r="A67" s="19" t="s">
        <v>85</v>
      </c>
      <c r="B67" s="2"/>
      <c r="C67" s="2"/>
      <c r="D67" s="2"/>
      <c r="E67" s="2"/>
      <c r="F67" s="2"/>
      <c r="G67" s="2"/>
      <c r="H67" s="41"/>
      <c r="I67" s="37"/>
      <c r="J67" s="54" t="s">
        <v>58</v>
      </c>
      <c r="K67" s="4"/>
      <c r="L67" s="4"/>
      <c r="M67" s="4"/>
    </row>
    <row r="68" spans="1:13" ht="15" customHeight="1">
      <c r="A68" s="19"/>
      <c r="B68" s="2"/>
      <c r="C68" s="2"/>
      <c r="D68" s="2"/>
      <c r="E68" s="2"/>
      <c r="F68" s="2"/>
      <c r="G68" s="2"/>
      <c r="H68" s="41"/>
      <c r="I68" s="37"/>
      <c r="J68" s="65" t="s">
        <v>5</v>
      </c>
      <c r="K68" s="4"/>
      <c r="L68" s="4"/>
      <c r="M68" s="4"/>
    </row>
    <row r="69" spans="1:13" ht="42.75" customHeight="1">
      <c r="A69" s="19" t="s">
        <v>89</v>
      </c>
      <c r="B69" s="2"/>
      <c r="C69" s="2"/>
      <c r="D69" s="2"/>
      <c r="E69" s="2"/>
      <c r="F69" s="2"/>
      <c r="G69" s="2"/>
      <c r="H69" s="41"/>
      <c r="I69" s="37"/>
      <c r="J69" s="61" t="s">
        <v>140</v>
      </c>
      <c r="K69" s="4"/>
      <c r="L69" s="4"/>
      <c r="M69" s="4"/>
    </row>
    <row r="70" spans="1:13" ht="14.25" customHeight="1">
      <c r="A70" s="19" t="s">
        <v>99</v>
      </c>
      <c r="B70" s="27"/>
      <c r="C70" s="2"/>
      <c r="D70" s="2"/>
      <c r="E70" s="20"/>
      <c r="F70" s="2"/>
      <c r="G70" s="2"/>
      <c r="H70" s="41"/>
      <c r="I70" s="41"/>
      <c r="J70" s="38" t="s">
        <v>149</v>
      </c>
      <c r="K70" s="4"/>
      <c r="L70" s="4"/>
      <c r="M70" s="4"/>
    </row>
    <row r="71" spans="1:13" ht="13.5" customHeight="1">
      <c r="A71" s="24" t="s">
        <v>72</v>
      </c>
      <c r="B71" s="10">
        <f>SUM(B72:B87)</f>
        <v>12</v>
      </c>
      <c r="C71" s="10">
        <f>SUM(C72:C87)</f>
        <v>0</v>
      </c>
      <c r="D71" s="10">
        <v>10</v>
      </c>
      <c r="E71" s="53">
        <f>72:72+73:73+74:74+75:75+76:76+77:77+78:78+79:79+80:80+81:81+82:82+83:83+84:84+85:85+86:86+87:87</f>
        <v>5</v>
      </c>
      <c r="F71" s="10"/>
      <c r="G71" s="10"/>
      <c r="H71" s="17">
        <f>SUM(H72:H87)</f>
        <v>38</v>
      </c>
      <c r="I71" s="17">
        <f>SUM(I72:I87)</f>
        <v>192</v>
      </c>
      <c r="J71" s="57"/>
      <c r="K71" s="4"/>
      <c r="L71" s="4"/>
      <c r="M71" s="4"/>
    </row>
    <row r="72" spans="1:13" ht="18.75" customHeight="1">
      <c r="A72" s="19" t="s">
        <v>64</v>
      </c>
      <c r="B72" s="2">
        <v>3</v>
      </c>
      <c r="C72" s="2"/>
      <c r="D72" s="2">
        <v>5</v>
      </c>
      <c r="E72" s="2"/>
      <c r="F72" s="2"/>
      <c r="G72" s="2"/>
      <c r="H72" s="37">
        <v>32</v>
      </c>
      <c r="I72" s="37">
        <v>96</v>
      </c>
      <c r="J72" s="36" t="s">
        <v>24</v>
      </c>
      <c r="K72" s="4"/>
      <c r="L72" s="4"/>
      <c r="M72" s="4"/>
    </row>
    <row r="73" spans="1:13" ht="30" customHeight="1">
      <c r="A73" s="19" t="s">
        <v>128</v>
      </c>
      <c r="B73" s="2">
        <v>3</v>
      </c>
      <c r="C73" s="2"/>
      <c r="D73" s="2"/>
      <c r="E73" s="2">
        <v>2</v>
      </c>
      <c r="F73" s="2"/>
      <c r="G73" s="2"/>
      <c r="H73" s="37"/>
      <c r="I73" s="37"/>
      <c r="J73" s="45" t="s">
        <v>22</v>
      </c>
      <c r="K73" s="4"/>
      <c r="L73" s="4"/>
      <c r="M73" s="4"/>
    </row>
    <row r="74" spans="1:13" ht="17.25" customHeight="1">
      <c r="A74" s="19" t="s">
        <v>127</v>
      </c>
      <c r="B74" s="2"/>
      <c r="C74" s="2"/>
      <c r="D74" s="2"/>
      <c r="E74" s="2"/>
      <c r="F74" s="2"/>
      <c r="G74" s="2"/>
      <c r="H74" s="37">
        <v>6</v>
      </c>
      <c r="I74" s="37">
        <v>96</v>
      </c>
      <c r="J74" s="45" t="s">
        <v>47</v>
      </c>
      <c r="K74" s="4"/>
      <c r="L74" s="4"/>
      <c r="M74" s="4"/>
    </row>
    <row r="75" spans="1:13" ht="17.25" customHeight="1">
      <c r="A75" s="19" t="s">
        <v>74</v>
      </c>
      <c r="B75" s="2"/>
      <c r="C75" s="2"/>
      <c r="D75" s="2"/>
      <c r="E75" s="2"/>
      <c r="F75" s="2"/>
      <c r="G75" s="2"/>
      <c r="H75" s="37"/>
      <c r="I75" s="37"/>
      <c r="J75" s="40" t="s">
        <v>23</v>
      </c>
      <c r="K75" s="4"/>
      <c r="L75" s="4"/>
      <c r="M75" s="4"/>
    </row>
    <row r="76" spans="1:13" ht="16.5" customHeight="1">
      <c r="A76" s="19" t="s">
        <v>121</v>
      </c>
      <c r="B76" s="2"/>
      <c r="C76" s="2"/>
      <c r="D76" s="2"/>
      <c r="E76" s="2"/>
      <c r="F76" s="2"/>
      <c r="G76" s="2"/>
      <c r="H76" s="37"/>
      <c r="I76" s="37"/>
      <c r="J76" s="40" t="s">
        <v>25</v>
      </c>
      <c r="K76" s="4"/>
      <c r="L76" s="4"/>
      <c r="M76" s="4"/>
    </row>
    <row r="77" spans="1:13" ht="15.75" customHeight="1">
      <c r="A77" s="19" t="s">
        <v>66</v>
      </c>
      <c r="B77" s="2">
        <v>2</v>
      </c>
      <c r="C77" s="2"/>
      <c r="D77" s="2"/>
      <c r="E77" s="2"/>
      <c r="F77" s="2"/>
      <c r="G77" s="2"/>
      <c r="H77" s="37"/>
      <c r="I77" s="37"/>
      <c r="J77" s="58" t="s">
        <v>135</v>
      </c>
      <c r="K77" s="4"/>
      <c r="L77" s="4"/>
      <c r="M77" s="4"/>
    </row>
    <row r="78" spans="1:13" ht="14.25" customHeight="1">
      <c r="A78" s="19" t="s">
        <v>103</v>
      </c>
      <c r="B78" s="2">
        <v>2</v>
      </c>
      <c r="C78" s="2"/>
      <c r="D78" s="2"/>
      <c r="E78" s="2">
        <v>2</v>
      </c>
      <c r="F78" s="2"/>
      <c r="G78" s="2"/>
      <c r="H78" s="37"/>
      <c r="I78" s="44"/>
      <c r="J78" s="40" t="s">
        <v>28</v>
      </c>
      <c r="K78" s="4"/>
      <c r="L78" s="4"/>
      <c r="M78" s="4"/>
    </row>
    <row r="79" spans="1:13" ht="15" customHeight="1">
      <c r="A79" s="19" t="s">
        <v>88</v>
      </c>
      <c r="B79" s="2">
        <v>1</v>
      </c>
      <c r="C79" s="2"/>
      <c r="D79" s="2"/>
      <c r="E79" s="2">
        <v>1</v>
      </c>
      <c r="F79" s="2"/>
      <c r="G79" s="2"/>
      <c r="H79" s="37"/>
      <c r="I79" s="37"/>
      <c r="J79" s="40" t="s">
        <v>26</v>
      </c>
      <c r="K79" s="4"/>
      <c r="L79" s="4"/>
      <c r="M79" s="4"/>
    </row>
    <row r="80" spans="1:13" ht="16.5" customHeight="1">
      <c r="A80" s="19" t="s">
        <v>89</v>
      </c>
      <c r="B80" s="2"/>
      <c r="C80" s="2"/>
      <c r="D80" s="9"/>
      <c r="E80" s="2"/>
      <c r="F80" s="2"/>
      <c r="G80" s="2"/>
      <c r="H80" s="37"/>
      <c r="I80" s="37"/>
      <c r="J80" s="40" t="s">
        <v>27</v>
      </c>
      <c r="K80" s="4"/>
      <c r="L80" s="4"/>
      <c r="M80" s="4"/>
    </row>
    <row r="81" spans="1:13" ht="17.25" customHeight="1">
      <c r="A81" s="19" t="s">
        <v>85</v>
      </c>
      <c r="B81" s="2"/>
      <c r="C81" s="2"/>
      <c r="D81" s="9"/>
      <c r="E81" s="2"/>
      <c r="F81" s="2"/>
      <c r="G81" s="2"/>
      <c r="H81" s="37" t="s">
        <v>102</v>
      </c>
      <c r="I81" s="37"/>
      <c r="J81" s="40" t="s">
        <v>150</v>
      </c>
      <c r="K81" s="4"/>
      <c r="L81" s="4"/>
      <c r="M81" s="4"/>
    </row>
    <row r="82" spans="1:13" ht="17.25" customHeight="1">
      <c r="A82" s="19" t="s">
        <v>77</v>
      </c>
      <c r="B82" s="2">
        <v>1</v>
      </c>
      <c r="C82" s="2"/>
      <c r="D82" s="9"/>
      <c r="E82" s="2"/>
      <c r="F82" s="2"/>
      <c r="G82" s="2"/>
      <c r="H82" s="37"/>
      <c r="I82" s="37"/>
      <c r="J82" s="40" t="s">
        <v>42</v>
      </c>
      <c r="K82" s="4"/>
      <c r="L82" s="4"/>
      <c r="M82" s="4"/>
    </row>
    <row r="83" spans="1:13" ht="16.5" customHeight="1">
      <c r="A83" s="19" t="s">
        <v>94</v>
      </c>
      <c r="B83" s="2"/>
      <c r="C83" s="2"/>
      <c r="D83" s="2"/>
      <c r="E83" s="2"/>
      <c r="F83" s="2"/>
      <c r="G83" s="2"/>
      <c r="H83" s="37"/>
      <c r="I83" s="37"/>
      <c r="J83" s="40" t="s">
        <v>48</v>
      </c>
      <c r="K83" s="4"/>
      <c r="L83" s="4"/>
      <c r="M83" s="4"/>
    </row>
    <row r="84" spans="1:13" ht="14.25" customHeight="1">
      <c r="A84" s="19" t="s">
        <v>104</v>
      </c>
      <c r="B84" s="2"/>
      <c r="C84" s="2"/>
      <c r="D84" s="2"/>
      <c r="E84" s="2"/>
      <c r="F84" s="2"/>
      <c r="G84" s="2"/>
      <c r="H84" s="37"/>
      <c r="I84" s="37"/>
      <c r="J84" s="40" t="s">
        <v>49</v>
      </c>
      <c r="K84" s="4"/>
      <c r="L84" s="4"/>
      <c r="M84" s="4"/>
    </row>
    <row r="85" spans="1:13" ht="12.75" customHeight="1">
      <c r="A85" s="19" t="s">
        <v>86</v>
      </c>
      <c r="B85" s="2"/>
      <c r="C85" s="2"/>
      <c r="D85" s="2"/>
      <c r="E85" s="2"/>
      <c r="F85" s="2"/>
      <c r="G85" s="2"/>
      <c r="H85" s="37"/>
      <c r="I85" s="37"/>
      <c r="J85" s="45" t="s">
        <v>50</v>
      </c>
      <c r="K85" s="4"/>
      <c r="L85" s="4"/>
      <c r="M85" s="4"/>
    </row>
    <row r="86" spans="1:13" ht="15.75" customHeight="1">
      <c r="A86" s="19" t="s">
        <v>76</v>
      </c>
      <c r="B86" s="2"/>
      <c r="C86" s="2"/>
      <c r="D86" s="2"/>
      <c r="E86" s="2"/>
      <c r="F86" s="2"/>
      <c r="G86" s="2"/>
      <c r="H86" s="37"/>
      <c r="I86" s="37"/>
      <c r="J86" s="45" t="s">
        <v>151</v>
      </c>
      <c r="K86" s="4"/>
      <c r="L86" s="4"/>
      <c r="M86" s="4"/>
    </row>
    <row r="87" spans="1:13" ht="15" hidden="1" customHeight="1">
      <c r="A87" s="19" t="s">
        <v>68</v>
      </c>
      <c r="B87" s="2"/>
      <c r="C87" s="2"/>
      <c r="D87" s="2"/>
      <c r="E87" s="2"/>
      <c r="F87" s="2"/>
      <c r="G87" s="2"/>
      <c r="H87" s="37"/>
      <c r="I87" s="37"/>
      <c r="J87" s="36"/>
      <c r="K87" s="4"/>
      <c r="L87" s="4"/>
      <c r="M87" s="4"/>
    </row>
    <row r="88" spans="1:13" ht="13.5" customHeight="1">
      <c r="A88" s="24" t="s">
        <v>70</v>
      </c>
      <c r="B88" s="10">
        <f>SUM(B89:B104)</f>
        <v>9</v>
      </c>
      <c r="C88" s="10">
        <f>SUM(C89:C104)</f>
        <v>0</v>
      </c>
      <c r="D88" s="10">
        <v>13</v>
      </c>
      <c r="E88" s="10">
        <f>89:89+90:90+91:91+92:92+93:93+94:94+95:95+96:96+97:97+98:98+99:99+100:100+101:101+102:102+103:103+104:104</f>
        <v>4</v>
      </c>
      <c r="F88" s="10"/>
      <c r="G88" s="10"/>
      <c r="H88" s="17">
        <f>SUM(H89:H104)</f>
        <v>11</v>
      </c>
      <c r="I88" s="43">
        <f>SUM(I89:I104)</f>
        <v>48</v>
      </c>
      <c r="J88" s="67"/>
      <c r="K88" s="4"/>
      <c r="L88" s="4"/>
      <c r="M88" s="4"/>
    </row>
    <row r="89" spans="1:13" ht="16.5" customHeight="1">
      <c r="A89" s="19" t="s">
        <v>64</v>
      </c>
      <c r="B89" s="2">
        <v>2</v>
      </c>
      <c r="C89" s="2"/>
      <c r="D89" s="2">
        <v>4</v>
      </c>
      <c r="E89" s="2"/>
      <c r="F89" s="2"/>
      <c r="G89" s="2"/>
      <c r="H89" s="37">
        <v>8</v>
      </c>
      <c r="I89" s="49">
        <v>42</v>
      </c>
      <c r="J89" s="36" t="s">
        <v>141</v>
      </c>
      <c r="K89" s="4"/>
      <c r="L89" s="4"/>
      <c r="M89" s="4"/>
    </row>
    <row r="90" spans="1:13" ht="59.25" customHeight="1">
      <c r="A90" s="19" t="s">
        <v>111</v>
      </c>
      <c r="B90" s="2">
        <v>1</v>
      </c>
      <c r="C90" s="2"/>
      <c r="D90" s="2"/>
      <c r="E90" s="2">
        <v>1</v>
      </c>
      <c r="F90" s="2"/>
      <c r="G90" s="2"/>
      <c r="H90" s="37">
        <v>3</v>
      </c>
      <c r="I90" s="50">
        <v>6</v>
      </c>
      <c r="J90" s="69" t="s">
        <v>57</v>
      </c>
      <c r="K90" s="4"/>
      <c r="L90" s="4"/>
      <c r="M90" s="4"/>
    </row>
    <row r="91" spans="1:13" ht="15" customHeight="1">
      <c r="A91" s="19" t="s">
        <v>123</v>
      </c>
      <c r="B91" s="2">
        <v>2</v>
      </c>
      <c r="C91" s="2"/>
      <c r="D91" s="2"/>
      <c r="E91" s="2">
        <v>2</v>
      </c>
      <c r="F91" s="2"/>
      <c r="G91" s="2"/>
      <c r="H91" s="37"/>
      <c r="I91" s="50"/>
      <c r="J91" s="69" t="s">
        <v>7</v>
      </c>
      <c r="K91" s="4"/>
      <c r="L91" s="4"/>
      <c r="M91" s="4"/>
    </row>
    <row r="92" spans="1:13" ht="16.5" customHeight="1">
      <c r="A92" s="19" t="s">
        <v>73</v>
      </c>
      <c r="B92" s="2">
        <v>1</v>
      </c>
      <c r="C92" s="2"/>
      <c r="D92" s="2"/>
      <c r="E92" s="46"/>
      <c r="F92" s="2"/>
      <c r="G92" s="2"/>
      <c r="H92" s="37"/>
      <c r="I92" s="37"/>
      <c r="J92" s="40" t="s">
        <v>8</v>
      </c>
      <c r="K92" s="4"/>
      <c r="L92" s="4"/>
      <c r="M92" s="4"/>
    </row>
    <row r="93" spans="1:13" ht="15" customHeight="1">
      <c r="A93" s="19" t="s">
        <v>112</v>
      </c>
      <c r="B93" s="20"/>
      <c r="C93" s="2"/>
      <c r="D93" s="2"/>
      <c r="E93" s="2">
        <v>1</v>
      </c>
      <c r="F93" s="2"/>
      <c r="G93" s="2"/>
      <c r="H93" s="41"/>
      <c r="I93" s="37"/>
      <c r="J93" s="40" t="s">
        <v>9</v>
      </c>
      <c r="K93" s="4"/>
      <c r="L93" s="4"/>
      <c r="M93" s="4"/>
    </row>
    <row r="94" spans="1:13" ht="15" customHeight="1">
      <c r="A94" s="19" t="s">
        <v>105</v>
      </c>
      <c r="B94" s="29"/>
      <c r="C94" s="2"/>
      <c r="D94" s="2"/>
      <c r="E94" s="2"/>
      <c r="F94" s="2"/>
      <c r="G94" s="2"/>
      <c r="H94" s="41"/>
      <c r="I94" s="37"/>
      <c r="J94" s="38" t="s">
        <v>3</v>
      </c>
      <c r="K94" s="4"/>
      <c r="L94" s="4"/>
      <c r="M94" s="4"/>
    </row>
    <row r="95" spans="1:13" ht="15" customHeight="1">
      <c r="A95" s="19" t="s">
        <v>66</v>
      </c>
      <c r="B95" s="2">
        <v>1</v>
      </c>
      <c r="C95" s="2"/>
      <c r="D95" s="2"/>
      <c r="E95" s="2"/>
      <c r="F95" s="2"/>
      <c r="G95" s="2"/>
      <c r="H95" s="41"/>
      <c r="I95" s="37"/>
      <c r="J95" s="40" t="s">
        <v>10</v>
      </c>
      <c r="K95" s="4"/>
      <c r="L95" s="4"/>
      <c r="M95" s="4"/>
    </row>
    <row r="96" spans="1:13" ht="13.5" customHeight="1">
      <c r="A96" s="19" t="s">
        <v>89</v>
      </c>
      <c r="B96" s="2"/>
      <c r="C96" s="2"/>
      <c r="D96" s="2"/>
      <c r="E96" s="2"/>
      <c r="F96" s="2"/>
      <c r="G96" s="2"/>
      <c r="H96" s="41"/>
      <c r="I96" s="41"/>
      <c r="J96" s="40" t="s">
        <v>152</v>
      </c>
      <c r="K96" s="4"/>
      <c r="L96" s="4"/>
      <c r="M96" s="4"/>
    </row>
    <row r="97" spans="1:13" ht="15.75" hidden="1" customHeight="1">
      <c r="A97" s="19" t="s">
        <v>124</v>
      </c>
      <c r="B97" s="2"/>
      <c r="C97" s="2"/>
      <c r="D97" s="2"/>
      <c r="E97" s="2"/>
      <c r="F97" s="2"/>
      <c r="G97" s="2"/>
      <c r="H97" s="41"/>
      <c r="I97" s="41"/>
      <c r="J97" s="40"/>
      <c r="K97" s="4"/>
      <c r="L97" s="4"/>
      <c r="M97" s="4"/>
    </row>
    <row r="98" spans="1:13" ht="12.75" customHeight="1">
      <c r="A98" s="19" t="s">
        <v>94</v>
      </c>
      <c r="B98" s="2"/>
      <c r="C98" s="2"/>
      <c r="D98" s="2"/>
      <c r="E98" s="2"/>
      <c r="F98" s="2"/>
      <c r="G98" s="2"/>
      <c r="H98" s="41"/>
      <c r="I98" s="37"/>
      <c r="J98" s="38" t="s">
        <v>43</v>
      </c>
      <c r="K98" s="4"/>
      <c r="L98" s="4"/>
      <c r="M98" s="4"/>
    </row>
    <row r="99" spans="1:13" ht="59.25" customHeight="1">
      <c r="A99" s="19" t="s">
        <v>87</v>
      </c>
      <c r="B99" s="2">
        <v>1</v>
      </c>
      <c r="C99" s="2"/>
      <c r="D99" s="2"/>
      <c r="E99" s="2"/>
      <c r="F99" s="2"/>
      <c r="G99" s="2"/>
      <c r="H99" s="41"/>
      <c r="I99" s="41"/>
      <c r="J99" s="69" t="s">
        <v>60</v>
      </c>
      <c r="K99" s="4"/>
      <c r="L99" s="4"/>
      <c r="M99" s="4"/>
    </row>
    <row r="100" spans="1:13" ht="16.5" hidden="1" customHeight="1">
      <c r="A100" s="19" t="s">
        <v>126</v>
      </c>
      <c r="B100" s="2"/>
      <c r="C100" s="2"/>
      <c r="D100" s="2"/>
      <c r="E100" s="2"/>
      <c r="F100" s="51"/>
      <c r="G100" s="2"/>
      <c r="H100" s="41"/>
      <c r="I100" s="41"/>
      <c r="J100" s="45"/>
      <c r="K100" s="4"/>
      <c r="L100" s="4"/>
      <c r="M100" s="4"/>
    </row>
    <row r="101" spans="1:13" ht="14.25" hidden="1" customHeight="1">
      <c r="A101" s="19" t="s">
        <v>86</v>
      </c>
      <c r="B101" s="2"/>
      <c r="C101" s="2"/>
      <c r="D101" s="2"/>
      <c r="E101" s="2"/>
      <c r="F101" s="2"/>
      <c r="G101" s="2"/>
      <c r="H101" s="41"/>
      <c r="I101" s="37"/>
      <c r="J101" s="45"/>
      <c r="K101" s="4"/>
      <c r="L101" s="4"/>
      <c r="M101" s="4"/>
    </row>
    <row r="102" spans="1:13" ht="13.5" customHeight="1">
      <c r="A102" s="19" t="s">
        <v>76</v>
      </c>
      <c r="B102" s="2">
        <v>1</v>
      </c>
      <c r="C102" s="2"/>
      <c r="D102" s="2"/>
      <c r="E102" s="4"/>
      <c r="F102" s="2"/>
      <c r="G102" s="2"/>
      <c r="H102" s="41"/>
      <c r="I102" s="37"/>
      <c r="J102" s="38" t="s">
        <v>153</v>
      </c>
      <c r="K102" s="4"/>
      <c r="L102" s="4"/>
      <c r="M102" s="4"/>
    </row>
    <row r="103" spans="1:13" ht="13.5" hidden="1" customHeight="1">
      <c r="A103" s="19" t="s">
        <v>100</v>
      </c>
      <c r="B103" s="2"/>
      <c r="C103" s="2"/>
      <c r="D103" s="2"/>
      <c r="E103" s="52"/>
      <c r="F103" s="2"/>
      <c r="G103" s="2"/>
      <c r="H103" s="41"/>
      <c r="I103" s="37"/>
      <c r="J103" s="38"/>
      <c r="K103" s="4"/>
      <c r="L103" s="4"/>
      <c r="M103" s="4"/>
    </row>
    <row r="104" spans="1:13" ht="15" hidden="1" customHeight="1">
      <c r="A104" s="19" t="s">
        <v>67</v>
      </c>
      <c r="B104" s="2"/>
      <c r="C104" s="4"/>
      <c r="D104" s="2"/>
      <c r="E104" s="2"/>
      <c r="F104" s="2"/>
      <c r="G104" s="2"/>
      <c r="H104" s="41"/>
      <c r="I104" s="41"/>
      <c r="J104" s="59"/>
      <c r="K104" s="4"/>
      <c r="L104" s="4"/>
      <c r="M104" s="4"/>
    </row>
    <row r="105" spans="1:13" ht="14.25" customHeight="1">
      <c r="A105" s="24" t="s">
        <v>71</v>
      </c>
      <c r="B105" s="10">
        <f t="shared" ref="B105:E106" si="0">B88+B71+B54+B33+B5</f>
        <v>82</v>
      </c>
      <c r="C105" s="10">
        <f t="shared" si="0"/>
        <v>0</v>
      </c>
      <c r="D105" s="10">
        <f t="shared" si="0"/>
        <v>91</v>
      </c>
      <c r="E105" s="10">
        <f t="shared" si="0"/>
        <v>19</v>
      </c>
      <c r="F105" s="10" t="e">
        <f>106:106+107:107+108:108+109:109+110:110+111:111+112:112+113:113+116:116+117:117+118:118+119:119+120:120+122:122+#REF!+123:123+124:124+125:125+126:126+130:130+131:131+132:132</f>
        <v>#REF!</v>
      </c>
      <c r="G105" s="10">
        <f>G88+G71+G54+G33+G5</f>
        <v>0</v>
      </c>
      <c r="H105" s="17">
        <f>H5+H33+H54+H71+H88</f>
        <v>123</v>
      </c>
      <c r="I105" s="17">
        <f>I5+I33+I54+I71+I88</f>
        <v>522</v>
      </c>
      <c r="J105" s="18"/>
      <c r="K105" s="4"/>
      <c r="L105" s="4"/>
      <c r="M105" s="4"/>
    </row>
    <row r="106" spans="1:13" ht="15" customHeight="1">
      <c r="A106" s="19" t="s">
        <v>64</v>
      </c>
      <c r="B106" s="28">
        <f t="shared" si="0"/>
        <v>12</v>
      </c>
      <c r="C106" s="28">
        <f t="shared" si="0"/>
        <v>0</v>
      </c>
      <c r="D106" s="28">
        <f t="shared" si="0"/>
        <v>21</v>
      </c>
      <c r="E106" s="28">
        <f t="shared" si="0"/>
        <v>0</v>
      </c>
      <c r="F106" s="28">
        <f>F89+F72+F55+F34+F6</f>
        <v>0</v>
      </c>
      <c r="G106" s="28"/>
      <c r="H106" s="28"/>
      <c r="I106" s="28"/>
      <c r="J106" s="28"/>
      <c r="K106" s="4"/>
      <c r="L106" s="4"/>
      <c r="M106" s="4"/>
    </row>
    <row r="107" spans="1:13" ht="14.25" customHeight="1">
      <c r="A107" s="30" t="s">
        <v>65</v>
      </c>
      <c r="B107" s="31">
        <f>B79+B56+B41+B91+B10</f>
        <v>6</v>
      </c>
      <c r="C107" s="31">
        <f>C79+C56+C41+C91+C10</f>
        <v>0</v>
      </c>
      <c r="D107" s="31"/>
      <c r="E107" s="31">
        <f>E79+E56+E41+E91+E10</f>
        <v>6</v>
      </c>
      <c r="F107" s="3" t="e">
        <f>#REF!+F79+F56+#REF!+F41</f>
        <v>#REF!</v>
      </c>
      <c r="G107" s="28"/>
      <c r="H107" s="28"/>
      <c r="I107" s="28"/>
      <c r="J107" s="32"/>
      <c r="K107" s="4"/>
      <c r="L107" s="4"/>
      <c r="M107" s="4"/>
    </row>
    <row r="108" spans="1:13" ht="15" customHeight="1">
      <c r="A108" s="30" t="s">
        <v>103</v>
      </c>
      <c r="B108" s="28">
        <f>B90+B78+B61+B35+B9</f>
        <v>8</v>
      </c>
      <c r="C108" s="28" t="e">
        <f>C90+C78+C61+C35+#REF!</f>
        <v>#REF!</v>
      </c>
      <c r="D108" s="28"/>
      <c r="E108" s="3">
        <f>E90+E78+E61+E35+E9</f>
        <v>7</v>
      </c>
      <c r="F108" s="3" t="e">
        <f>F90+F78+F61+F35+#REF!</f>
        <v>#REF!</v>
      </c>
      <c r="G108" s="28" t="e">
        <f>G90+G78+G61+G35+#REF!</f>
        <v>#REF!</v>
      </c>
      <c r="H108" s="28"/>
      <c r="I108" s="28"/>
      <c r="J108" s="33"/>
      <c r="K108" s="4"/>
      <c r="L108" s="4"/>
      <c r="M108" s="4"/>
    </row>
    <row r="109" spans="1:13" ht="13.5" customHeight="1">
      <c r="A109" s="30" t="s">
        <v>130</v>
      </c>
      <c r="B109" s="28">
        <f>B14</f>
        <v>1</v>
      </c>
      <c r="C109" s="28">
        <f>C9</f>
        <v>0</v>
      </c>
      <c r="D109" s="28"/>
      <c r="E109" s="3">
        <v>0</v>
      </c>
      <c r="F109" s="3">
        <f>F9</f>
        <v>0</v>
      </c>
      <c r="G109" s="28"/>
      <c r="H109" s="28"/>
      <c r="I109" s="28"/>
      <c r="J109" s="33" t="s">
        <v>102</v>
      </c>
      <c r="K109" s="4"/>
      <c r="L109" s="4"/>
      <c r="M109" s="4"/>
    </row>
    <row r="110" spans="1:13" ht="14.25" customHeight="1">
      <c r="A110" s="30" t="s">
        <v>128</v>
      </c>
      <c r="B110" s="28">
        <f>B93+B73+B65+B37+B7</f>
        <v>5</v>
      </c>
      <c r="C110" s="28">
        <f>C93+C73+C65+C37+C7</f>
        <v>0</v>
      </c>
      <c r="D110" s="28"/>
      <c r="E110" s="28">
        <f>E93+E73+E65+E37+E7</f>
        <v>6</v>
      </c>
      <c r="F110" s="3" t="e">
        <f>F93+#REF!+#REF!+#REF!</f>
        <v>#REF!</v>
      </c>
      <c r="G110" s="28"/>
      <c r="H110" s="28"/>
      <c r="I110" s="28"/>
      <c r="J110" s="28" t="s">
        <v>61</v>
      </c>
      <c r="K110" s="4"/>
      <c r="L110" s="4"/>
      <c r="M110" s="4"/>
    </row>
    <row r="111" spans="1:13" ht="13.5" customHeight="1">
      <c r="A111" s="30" t="s">
        <v>66</v>
      </c>
      <c r="B111" s="28">
        <f>B95+B77+B62+B47+B11</f>
        <v>10</v>
      </c>
      <c r="C111" s="28">
        <f>C95+C77+C62+C47+C11</f>
        <v>0</v>
      </c>
      <c r="D111" s="28"/>
      <c r="E111" s="28">
        <f>E95+E77+E62+E47+E11</f>
        <v>0</v>
      </c>
      <c r="F111" s="3" t="e">
        <f>F95+#REF!+F62+F47+F11</f>
        <v>#REF!</v>
      </c>
      <c r="G111" s="28"/>
      <c r="H111" s="28"/>
      <c r="I111" s="28"/>
      <c r="J111" s="28"/>
      <c r="K111" s="4"/>
      <c r="L111" s="4"/>
      <c r="M111" s="4"/>
    </row>
    <row r="112" spans="1:13" ht="15.75" customHeight="1">
      <c r="A112" s="30" t="s">
        <v>115</v>
      </c>
      <c r="B112" s="28">
        <f>B25</f>
        <v>1</v>
      </c>
      <c r="C112" s="28">
        <f>C65</f>
        <v>0</v>
      </c>
      <c r="D112" s="28"/>
      <c r="E112" s="28">
        <v>0</v>
      </c>
      <c r="F112" s="28"/>
      <c r="G112" s="28"/>
      <c r="H112" s="28"/>
      <c r="I112" s="28"/>
      <c r="J112" s="4"/>
      <c r="K112" s="4"/>
      <c r="L112" s="4"/>
      <c r="M112" s="4"/>
    </row>
    <row r="113" spans="1:13" ht="14.25" hidden="1" customHeight="1">
      <c r="A113" s="30" t="s">
        <v>109</v>
      </c>
      <c r="B113" s="28">
        <f>B38</f>
        <v>0</v>
      </c>
      <c r="C113" s="28">
        <f>C38</f>
        <v>0</v>
      </c>
      <c r="D113" s="28"/>
      <c r="E113" s="28">
        <v>0</v>
      </c>
      <c r="F113" s="28">
        <v>0</v>
      </c>
      <c r="G113" s="28"/>
      <c r="H113" s="28"/>
      <c r="I113" s="28"/>
      <c r="J113" s="4"/>
      <c r="K113" s="4"/>
      <c r="L113" s="4"/>
      <c r="M113" s="4"/>
    </row>
    <row r="114" spans="1:13" ht="12.75" hidden="1" customHeight="1">
      <c r="A114" s="30" t="s">
        <v>133</v>
      </c>
      <c r="B114" s="28">
        <f>B20</f>
        <v>0</v>
      </c>
      <c r="C114" s="28"/>
      <c r="D114" s="28"/>
      <c r="E114" s="28"/>
      <c r="F114" s="28"/>
      <c r="G114" s="28"/>
      <c r="H114" s="28"/>
      <c r="I114" s="28"/>
      <c r="K114" s="4"/>
      <c r="L114" s="4"/>
      <c r="M114" s="4"/>
    </row>
    <row r="115" spans="1:13" ht="14.25" customHeight="1">
      <c r="A115" s="30" t="s">
        <v>120</v>
      </c>
      <c r="B115" s="28">
        <f>B50+B29+B76+B63</f>
        <v>1</v>
      </c>
      <c r="C115" s="28"/>
      <c r="D115" s="28"/>
      <c r="E115" s="28"/>
      <c r="F115" s="28"/>
      <c r="G115" s="28"/>
      <c r="H115" s="28"/>
      <c r="I115" s="28"/>
      <c r="J115" s="28" t="s">
        <v>154</v>
      </c>
      <c r="K115" s="4"/>
      <c r="L115" s="4"/>
      <c r="M115" s="4"/>
    </row>
    <row r="116" spans="1:13" ht="12" customHeight="1">
      <c r="A116" s="30" t="s">
        <v>117</v>
      </c>
      <c r="B116" s="28">
        <f>B26</f>
        <v>1</v>
      </c>
      <c r="C116" s="28">
        <f>C26</f>
        <v>0</v>
      </c>
      <c r="D116" s="28"/>
      <c r="E116" s="28">
        <f>E26</f>
        <v>0</v>
      </c>
      <c r="F116" s="28">
        <f>F26</f>
        <v>0</v>
      </c>
      <c r="G116" s="28"/>
      <c r="H116" s="28"/>
      <c r="I116" s="28"/>
      <c r="J116" s="4"/>
      <c r="K116" s="4"/>
      <c r="L116" s="4"/>
      <c r="M116" s="4"/>
    </row>
    <row r="117" spans="1:13" ht="15" customHeight="1">
      <c r="A117" s="19" t="s">
        <v>67</v>
      </c>
      <c r="B117" s="28">
        <f>B104+B74+B44+B16</f>
        <v>1</v>
      </c>
      <c r="C117" s="28">
        <f>C16+C44+C57+C74+C104</f>
        <v>0</v>
      </c>
      <c r="D117" s="28"/>
      <c r="E117" s="28">
        <f>E104+E74+E57+E44+E16</f>
        <v>0</v>
      </c>
      <c r="F117" s="28">
        <f>F74+F57+F44+F16</f>
        <v>0</v>
      </c>
      <c r="G117" s="28"/>
      <c r="H117" s="28"/>
      <c r="I117" s="28"/>
      <c r="J117" s="28" t="s">
        <v>155</v>
      </c>
      <c r="K117" s="4"/>
      <c r="L117" s="4"/>
      <c r="M117" s="4"/>
    </row>
    <row r="118" spans="1:13" ht="14.25" customHeight="1">
      <c r="A118" s="30" t="s">
        <v>73</v>
      </c>
      <c r="B118" s="28">
        <f>B92+B75+B58+B46+B17</f>
        <v>11</v>
      </c>
      <c r="C118" s="28">
        <f>C92+C75+C58+C46+C17</f>
        <v>0</v>
      </c>
      <c r="D118" s="28"/>
      <c r="E118" s="28">
        <f>E92+E75+E58+E46+E17</f>
        <v>0</v>
      </c>
      <c r="F118" s="28">
        <f>F92+F75+F58+F46+F17</f>
        <v>0</v>
      </c>
      <c r="G118" s="28"/>
      <c r="H118" s="28"/>
      <c r="I118" s="28"/>
      <c r="J118" s="31"/>
      <c r="K118" s="4"/>
      <c r="L118" s="4"/>
      <c r="M118" s="4"/>
    </row>
    <row r="119" spans="1:13" ht="12" customHeight="1">
      <c r="A119" s="19" t="s">
        <v>96</v>
      </c>
      <c r="B119" s="28">
        <f>B21</f>
        <v>1</v>
      </c>
      <c r="C119" s="28"/>
      <c r="D119" s="28"/>
      <c r="E119" s="28"/>
      <c r="F119" s="28"/>
      <c r="G119" s="28"/>
      <c r="H119" s="28"/>
      <c r="I119" s="28"/>
      <c r="J119" s="28"/>
      <c r="K119" s="4"/>
      <c r="L119" s="4"/>
      <c r="M119" s="4"/>
    </row>
    <row r="120" spans="1:13" ht="14.25" customHeight="1">
      <c r="A120" s="19" t="s">
        <v>76</v>
      </c>
      <c r="B120" s="28">
        <f>B102+B86+B60+B49</f>
        <v>3</v>
      </c>
      <c r="C120" s="28">
        <f>C102+C86+C60+C49</f>
        <v>0</v>
      </c>
      <c r="D120" s="28"/>
      <c r="E120" s="28">
        <v>0</v>
      </c>
      <c r="F120" s="28">
        <f>F102+F86+F60+F49</f>
        <v>0</v>
      </c>
      <c r="G120" s="28"/>
      <c r="H120" s="28"/>
      <c r="I120" s="28"/>
      <c r="J120" s="28" t="s">
        <v>156</v>
      </c>
      <c r="K120" s="4"/>
      <c r="L120" s="4"/>
      <c r="M120" s="4"/>
    </row>
    <row r="121" spans="1:13" ht="12.75" customHeight="1">
      <c r="A121" s="19" t="s">
        <v>105</v>
      </c>
      <c r="B121" s="28">
        <f>B15+B94+B39+B84+B57</f>
        <v>2</v>
      </c>
      <c r="C121" s="28"/>
      <c r="D121" s="28"/>
      <c r="E121" s="28"/>
      <c r="F121" s="28"/>
      <c r="G121" s="28"/>
      <c r="H121" s="28"/>
      <c r="I121" s="28" t="s">
        <v>98</v>
      </c>
      <c r="J121" s="34"/>
      <c r="K121" s="4"/>
      <c r="L121" s="4"/>
      <c r="M121" s="4"/>
    </row>
    <row r="122" spans="1:13" ht="11.25" customHeight="1">
      <c r="A122" s="19" t="s">
        <v>101</v>
      </c>
      <c r="B122" s="28">
        <f>B8</f>
        <v>3</v>
      </c>
      <c r="C122" s="28">
        <f>C8</f>
        <v>0</v>
      </c>
      <c r="D122" s="28"/>
      <c r="E122" s="28">
        <f>E8</f>
        <v>0</v>
      </c>
      <c r="F122" s="28" t="e">
        <f>#REF!</f>
        <v>#REF!</v>
      </c>
      <c r="G122" s="28"/>
      <c r="H122" s="28"/>
      <c r="I122" s="28"/>
      <c r="J122" s="28"/>
      <c r="K122" s="4"/>
      <c r="L122" s="4"/>
      <c r="M122" s="4"/>
    </row>
    <row r="123" spans="1:13" ht="12" customHeight="1">
      <c r="A123" s="19" t="s">
        <v>75</v>
      </c>
      <c r="B123" s="28">
        <f>B22+B52+B82+B99+B59</f>
        <v>8</v>
      </c>
      <c r="C123" s="28">
        <f>C22+C52+C82+C99+C59</f>
        <v>0</v>
      </c>
      <c r="D123" s="28"/>
      <c r="E123" s="28">
        <f>E22+E82+E99</f>
        <v>0</v>
      </c>
      <c r="F123" s="28">
        <f>F22+F52+F82+F99+F59</f>
        <v>0</v>
      </c>
      <c r="G123" s="28"/>
      <c r="H123" s="28"/>
      <c r="I123" s="28"/>
      <c r="J123" s="2"/>
      <c r="K123" s="4"/>
      <c r="L123" s="4"/>
      <c r="M123" s="4"/>
    </row>
    <row r="124" spans="1:13" ht="12" customHeight="1">
      <c r="A124" s="19" t="s">
        <v>97</v>
      </c>
      <c r="B124" s="28">
        <f>B32+B103</f>
        <v>2</v>
      </c>
      <c r="C124" s="28"/>
      <c r="D124" s="28"/>
      <c r="E124" s="28"/>
      <c r="F124" s="28"/>
      <c r="G124" s="28"/>
      <c r="H124" s="28"/>
      <c r="I124" s="28"/>
      <c r="J124" s="2"/>
      <c r="K124" s="4"/>
      <c r="L124" s="4"/>
      <c r="M124" s="4"/>
    </row>
    <row r="125" spans="1:13" ht="12" customHeight="1">
      <c r="A125" s="19" t="s">
        <v>116</v>
      </c>
      <c r="B125" s="28">
        <f>B13</f>
        <v>1</v>
      </c>
      <c r="C125" s="28">
        <f>C13</f>
        <v>0</v>
      </c>
      <c r="D125" s="28"/>
      <c r="E125" s="28">
        <f>E13</f>
        <v>0</v>
      </c>
      <c r="F125" s="28" t="e">
        <f>#REF!</f>
        <v>#REF!</v>
      </c>
      <c r="G125" s="28"/>
      <c r="H125" s="28"/>
      <c r="I125" s="28"/>
      <c r="J125" s="2" t="s">
        <v>102</v>
      </c>
      <c r="K125" s="4"/>
      <c r="L125" s="4"/>
      <c r="M125" s="4"/>
    </row>
    <row r="126" spans="1:13" ht="13.5" customHeight="1">
      <c r="A126" s="19" t="s">
        <v>89</v>
      </c>
      <c r="B126" s="28">
        <f>B18+B80+B48+B69</f>
        <v>1</v>
      </c>
      <c r="C126" s="28"/>
      <c r="D126" s="28"/>
      <c r="E126" s="28"/>
      <c r="F126" s="28"/>
      <c r="G126" s="28"/>
      <c r="H126" s="28"/>
      <c r="I126" s="28"/>
      <c r="J126" s="2" t="s">
        <v>102</v>
      </c>
      <c r="K126" s="4"/>
      <c r="L126" s="4"/>
      <c r="M126" s="4"/>
    </row>
    <row r="127" spans="1:13" ht="13.5" hidden="1" customHeight="1">
      <c r="A127" s="19" t="s">
        <v>85</v>
      </c>
      <c r="B127" s="28">
        <f>B67+B81</f>
        <v>0</v>
      </c>
      <c r="C127" s="28">
        <f>C67+C81</f>
        <v>0</v>
      </c>
      <c r="D127" s="28"/>
      <c r="E127" s="28">
        <f>E67+E81</f>
        <v>0</v>
      </c>
      <c r="F127" s="28">
        <f>F67+F81</f>
        <v>0</v>
      </c>
      <c r="G127" s="28"/>
      <c r="H127" s="28"/>
      <c r="I127" s="28"/>
      <c r="J127" s="28"/>
      <c r="K127" s="4"/>
      <c r="L127" s="4"/>
      <c r="M127" s="4"/>
    </row>
    <row r="128" spans="1:13" ht="13.5" customHeight="1">
      <c r="A128" s="19" t="s">
        <v>86</v>
      </c>
      <c r="B128" s="28">
        <f>B28</f>
        <v>1</v>
      </c>
      <c r="C128" s="28"/>
      <c r="D128" s="28"/>
      <c r="E128" s="28"/>
      <c r="F128" s="28"/>
      <c r="G128" s="28"/>
      <c r="H128" s="28"/>
      <c r="I128" s="28"/>
      <c r="J128" s="28"/>
      <c r="K128" s="4"/>
      <c r="L128" s="4"/>
      <c r="M128" s="4"/>
    </row>
    <row r="129" spans="1:13" ht="12" customHeight="1">
      <c r="A129" s="19" t="s">
        <v>106</v>
      </c>
      <c r="B129" s="28">
        <f>B27</f>
        <v>1</v>
      </c>
      <c r="C129" s="28">
        <f>C27</f>
        <v>0</v>
      </c>
      <c r="D129" s="28"/>
      <c r="E129" s="28">
        <f>E27</f>
        <v>0</v>
      </c>
      <c r="F129" s="28">
        <f>F27</f>
        <v>0</v>
      </c>
      <c r="G129" s="28">
        <f>G27</f>
        <v>0</v>
      </c>
      <c r="H129" s="28"/>
      <c r="I129" s="28"/>
      <c r="J129" s="28"/>
      <c r="K129" s="4"/>
      <c r="L129" s="4"/>
      <c r="M129" s="4"/>
    </row>
    <row r="130" spans="1:13" ht="13.5" customHeight="1">
      <c r="A130" s="19" t="s">
        <v>131</v>
      </c>
      <c r="B130" s="28">
        <f>B31</f>
        <v>2</v>
      </c>
      <c r="C130" s="28"/>
      <c r="D130" s="28"/>
      <c r="E130" s="28"/>
      <c r="F130" s="28"/>
      <c r="G130" s="28"/>
      <c r="H130" s="28"/>
      <c r="I130" s="28"/>
      <c r="J130" s="28"/>
      <c r="K130" s="4"/>
      <c r="L130" s="4"/>
      <c r="M130" s="4"/>
    </row>
    <row r="131" spans="1:13" ht="12.75" hidden="1" customHeight="1">
      <c r="A131" s="19" t="s">
        <v>94</v>
      </c>
      <c r="B131" s="28">
        <f>B40+B24+B98+B83</f>
        <v>0</v>
      </c>
      <c r="C131" s="28"/>
      <c r="D131" s="28"/>
      <c r="E131" s="28"/>
      <c r="F131" s="28"/>
      <c r="G131" s="28"/>
      <c r="H131" s="28"/>
      <c r="I131" s="28"/>
      <c r="J131" s="2"/>
      <c r="K131" s="4"/>
      <c r="L131" s="4"/>
      <c r="M131" s="4"/>
    </row>
    <row r="132" spans="1:13" ht="13.5" customHeight="1">
      <c r="A132" s="30" t="s">
        <v>68</v>
      </c>
      <c r="B132" s="35">
        <f>B100+B87+B70+B53+B23</f>
        <v>0</v>
      </c>
      <c r="C132" s="35">
        <f>C100+C87+C70+C53+C23</f>
        <v>0</v>
      </c>
      <c r="D132" s="35">
        <f>D100+D87+D70+D53+D23</f>
        <v>0</v>
      </c>
      <c r="E132" s="35">
        <f>E100+E87+E70+E53+E23</f>
        <v>0</v>
      </c>
      <c r="F132" s="35">
        <f>F100+F87+F70+F53+F23</f>
        <v>0</v>
      </c>
      <c r="G132" s="35"/>
      <c r="H132" s="35"/>
      <c r="I132" s="35"/>
      <c r="J132" s="6" t="s">
        <v>1</v>
      </c>
    </row>
    <row r="133" spans="1:13" ht="26.25" customHeight="1">
      <c r="A133" s="8" t="s">
        <v>91</v>
      </c>
      <c r="B133" s="5" t="s">
        <v>83</v>
      </c>
      <c r="C133" s="13">
        <f>B105+C105</f>
        <v>82</v>
      </c>
      <c r="D133" s="7"/>
      <c r="E133" s="13" t="s">
        <v>84</v>
      </c>
      <c r="F133" s="13" t="e">
        <f>E105+F105</f>
        <v>#REF!</v>
      </c>
      <c r="G133" s="7"/>
      <c r="H133" s="7"/>
      <c r="I133" s="7"/>
      <c r="J133" s="1"/>
    </row>
    <row r="134" spans="1:13" ht="15.75">
      <c r="A134" s="1"/>
      <c r="B134" s="1"/>
      <c r="C134" s="1"/>
      <c r="D134" s="1"/>
      <c r="E134" s="1"/>
      <c r="F134" s="1"/>
      <c r="G134" s="1"/>
      <c r="H134" s="1"/>
      <c r="I134" s="1"/>
      <c r="J134" s="1"/>
    </row>
    <row r="135" spans="1:13" ht="15.75">
      <c r="A135" s="11"/>
      <c r="B135" s="6"/>
      <c r="C135" s="6"/>
      <c r="D135" s="6"/>
      <c r="E135" s="6"/>
      <c r="F135" s="1"/>
      <c r="G135" s="1"/>
      <c r="H135" s="1"/>
      <c r="I135" s="1"/>
      <c r="J135" s="1"/>
    </row>
    <row r="136" spans="1:13" ht="15.75">
      <c r="A136" s="1"/>
      <c r="B136" s="1"/>
      <c r="C136" s="1"/>
      <c r="D136" s="1"/>
      <c r="E136" s="1"/>
      <c r="F136" s="1"/>
      <c r="G136" s="1"/>
      <c r="H136" s="1"/>
      <c r="I136" s="1"/>
      <c r="J136" s="1"/>
    </row>
    <row r="137" spans="1:13" ht="15.75">
      <c r="A137" s="1"/>
      <c r="B137" s="1"/>
      <c r="C137" s="1"/>
      <c r="D137" s="1"/>
      <c r="E137" s="1"/>
      <c r="F137" s="1"/>
      <c r="G137" s="1"/>
      <c r="H137" s="1"/>
      <c r="I137" s="1"/>
      <c r="J137" s="1"/>
    </row>
    <row r="138" spans="1:13" ht="15.75">
      <c r="A138" s="1"/>
      <c r="B138" s="1"/>
      <c r="C138" s="1"/>
      <c r="D138" s="1"/>
      <c r="E138" s="1"/>
      <c r="F138" s="1"/>
      <c r="G138" s="1"/>
      <c r="H138" s="1"/>
      <c r="I138" s="1"/>
      <c r="J138" s="1"/>
    </row>
    <row r="139" spans="1:13" ht="15.75">
      <c r="A139" s="1"/>
      <c r="B139" s="1"/>
      <c r="C139" s="1"/>
      <c r="D139" s="1"/>
      <c r="E139" s="1"/>
      <c r="F139" s="1"/>
      <c r="G139" s="1"/>
      <c r="H139" s="1"/>
      <c r="I139" s="1"/>
      <c r="J139" s="1"/>
    </row>
    <row r="140" spans="1:13" ht="15.75">
      <c r="A140" s="1"/>
      <c r="B140" s="1"/>
      <c r="C140" s="1"/>
      <c r="D140" s="1"/>
      <c r="E140" s="1"/>
      <c r="F140" s="1"/>
      <c r="G140" s="1"/>
      <c r="H140" s="1"/>
      <c r="I140" s="1"/>
      <c r="J140" s="1"/>
    </row>
    <row r="141" spans="1:13" ht="15.75">
      <c r="A141" s="1"/>
      <c r="B141" s="1"/>
      <c r="C141" s="1"/>
      <c r="D141" s="1"/>
      <c r="E141" s="1"/>
      <c r="F141" s="1"/>
      <c r="G141" s="1"/>
      <c r="H141" s="1"/>
      <c r="I141" s="1"/>
      <c r="J141" s="1"/>
    </row>
    <row r="142" spans="1:13" ht="15.75">
      <c r="A142" s="1"/>
      <c r="B142" s="1"/>
      <c r="C142" s="1"/>
      <c r="D142" s="1"/>
      <c r="E142" s="1"/>
      <c r="F142" s="1"/>
      <c r="G142" s="1"/>
      <c r="H142" s="1"/>
      <c r="I142" s="1"/>
      <c r="J142" s="1"/>
    </row>
    <row r="143" spans="1:13" ht="15.75">
      <c r="A143" s="1"/>
      <c r="B143" s="1"/>
      <c r="C143" s="1"/>
      <c r="D143" s="1"/>
      <c r="E143" s="1"/>
      <c r="F143" s="1"/>
      <c r="G143" s="1"/>
      <c r="H143" s="1"/>
      <c r="I143" s="1"/>
      <c r="J143" s="1"/>
    </row>
    <row r="144" spans="1:13"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t="s">
        <v>102</v>
      </c>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c r="J472" s="1"/>
    </row>
    <row r="473" spans="1:10" ht="15.75">
      <c r="A473" s="1"/>
      <c r="B473" s="1"/>
      <c r="C473" s="1"/>
      <c r="D473" s="1"/>
      <c r="E473" s="1"/>
      <c r="F473" s="1"/>
      <c r="G473" s="1"/>
      <c r="H473" s="1"/>
      <c r="I473" s="1"/>
      <c r="J473" s="1"/>
    </row>
    <row r="474" spans="1:10" ht="15.75">
      <c r="A474" s="1"/>
      <c r="B474" s="1"/>
      <c r="C474" s="1"/>
      <c r="D474" s="1"/>
      <c r="E474" s="1"/>
      <c r="F474" s="1"/>
      <c r="G474" s="1"/>
      <c r="H474" s="1"/>
      <c r="I474" s="1"/>
      <c r="J474" s="1"/>
    </row>
    <row r="475" spans="1:10" ht="15.75">
      <c r="A475" s="1"/>
      <c r="B475" s="1"/>
      <c r="C475" s="1"/>
      <c r="D475" s="1"/>
      <c r="E475" s="1"/>
      <c r="F475" s="1"/>
      <c r="G475" s="1"/>
      <c r="H475" s="1"/>
      <c r="I475" s="1"/>
    </row>
  </sheetData>
  <sheetCalcPr fullCalcOnLoad="1"/>
  <mergeCells count="11">
    <mergeCell ref="A2:J2"/>
    <mergeCell ref="B3:D3"/>
    <mergeCell ref="A3:A4"/>
    <mergeCell ref="J3:J4"/>
    <mergeCell ref="J24:M24"/>
    <mergeCell ref="J26:M26"/>
    <mergeCell ref="E3:I3"/>
    <mergeCell ref="J20:M20"/>
    <mergeCell ref="J21:M21"/>
    <mergeCell ref="J18:M18"/>
    <mergeCell ref="J25:M25"/>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3" max="9" man="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2016-09-19T04:24:18Z</cp:lastPrinted>
  <dcterms:created xsi:type="dcterms:W3CDTF">1996-10-08T23:32:33Z</dcterms:created>
  <dcterms:modified xsi:type="dcterms:W3CDTF">2016-09-19T04:24:18Z</dcterms:modified>
</cp:coreProperties>
</file>