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2"/>
  </bookViews>
  <sheets>
    <sheet name="Лист1" sheetId="1" r:id="rId1"/>
  </sheets>
  <definedNames>
    <definedName name="_xlnm.Print_Titles" localSheetId="0">Лист1!$3:$4</definedName>
    <definedName name="_xlnm.Print_Area" localSheetId="0">Лист1!$A$2:$J$131</definedName>
  </definedNames>
  <calcPr calcId="125725" fullCalcOnLoad="1"/>
</workbook>
</file>

<file path=xl/calcChain.xml><?xml version="1.0" encoding="utf-8"?>
<calcChain xmlns="http://schemas.openxmlformats.org/spreadsheetml/2006/main">
  <c r="E86" i="1"/>
  <c r="E32"/>
  <c r="E52"/>
  <c r="E5"/>
  <c r="E69"/>
  <c r="B5"/>
  <c r="I5"/>
  <c r="I86"/>
  <c r="I69"/>
  <c r="I32"/>
  <c r="I52"/>
  <c r="H86"/>
  <c r="H69"/>
  <c r="H5"/>
  <c r="H103" s="1"/>
  <c r="H32"/>
  <c r="H52"/>
  <c r="C109"/>
  <c r="E109"/>
  <c r="B109"/>
  <c r="C123"/>
  <c r="E123"/>
  <c r="B123"/>
  <c r="C120"/>
  <c r="E120"/>
  <c r="B120"/>
  <c r="C108"/>
  <c r="E108"/>
  <c r="B108"/>
  <c r="C105"/>
  <c r="E105"/>
  <c r="B105"/>
  <c r="B113"/>
  <c r="B32"/>
  <c r="B112"/>
  <c r="B126"/>
  <c r="B119"/>
  <c r="B107"/>
  <c r="B110"/>
  <c r="B111"/>
  <c r="B115"/>
  <c r="B125"/>
  <c r="B128"/>
  <c r="C114"/>
  <c r="E114"/>
  <c r="F114"/>
  <c r="B114"/>
  <c r="F104"/>
  <c r="F105"/>
  <c r="F106"/>
  <c r="F107"/>
  <c r="F108"/>
  <c r="F109"/>
  <c r="F115"/>
  <c r="F116"/>
  <c r="F118"/>
  <c r="F120"/>
  <c r="F121"/>
  <c r="F123"/>
  <c r="F130"/>
  <c r="E106"/>
  <c r="E115"/>
  <c r="E116"/>
  <c r="E121"/>
  <c r="E130"/>
  <c r="B106"/>
  <c r="F125"/>
  <c r="F127"/>
  <c r="E127"/>
  <c r="C111"/>
  <c r="C110"/>
  <c r="B86"/>
  <c r="B69"/>
  <c r="B52"/>
  <c r="C32"/>
  <c r="C86"/>
  <c r="C69"/>
  <c r="C52"/>
  <c r="C5"/>
  <c r="C115"/>
  <c r="B118"/>
  <c r="B130"/>
  <c r="C130"/>
  <c r="D130"/>
  <c r="F5"/>
  <c r="C127"/>
  <c r="G127"/>
  <c r="C106"/>
  <c r="G106"/>
  <c r="C107"/>
  <c r="B129"/>
  <c r="B124"/>
  <c r="B116"/>
  <c r="E125"/>
  <c r="C125"/>
  <c r="C116"/>
  <c r="C118"/>
  <c r="C121"/>
  <c r="B121"/>
  <c r="B127"/>
  <c r="B122"/>
  <c r="C104"/>
  <c r="B104"/>
  <c r="B117"/>
  <c r="D103"/>
  <c r="D104"/>
  <c r="E104"/>
  <c r="G103"/>
  <c r="F103" l="1"/>
  <c r="I103"/>
  <c r="B103"/>
  <c r="C103"/>
  <c r="E103"/>
  <c r="F131" s="1"/>
  <c r="C131" l="1"/>
</calcChain>
</file>

<file path=xl/sharedStrings.xml><?xml version="1.0" encoding="utf-8"?>
<sst xmlns="http://schemas.openxmlformats.org/spreadsheetml/2006/main" count="225" uniqueCount="152">
  <si>
    <t>Директор  МУП "Пензадормост"                                                  В.А.Голохвастов</t>
  </si>
  <si>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тр.щ- 2ед</t>
    </r>
  </si>
  <si>
    <r>
      <t xml:space="preserve">Механизированная очистка осевых полос и зон безопасности вакуумно-подметальной машиной - </t>
    </r>
    <r>
      <rPr>
        <sz val="11"/>
        <rFont val="Times New Roman"/>
        <family val="1"/>
        <charset val="204"/>
      </rPr>
      <t>Урицкого, С-Щедрина, Кирова, Пушкина, Кулакова, Суворова, Карпинского, Окружная, пр.Победы, 8Марта, Славы, Советская, Лермонтова, пл.Жукова, дорога от Глобуса до Карпинского с выездом на 8Марта, дорога от Островского до Карпинского, дорога от Карпинского до Глобуса, Революционная, Бекешская, Коммунистическая, М.Горького. - ПУМ-1ед</t>
    </r>
  </si>
  <si>
    <r>
      <t xml:space="preserve">Очистка прилотковой части вакуумно-подметальной машиной с увлажнением </t>
    </r>
    <r>
      <rPr>
        <sz val="11"/>
        <rFont val="Times New Roman"/>
        <family val="1"/>
        <charset val="204"/>
      </rPr>
      <t>-Урицкого, Славы, М-Горького, Лермонтова, Красная, К-Маркса, Советская, Володарского, п-д Пушкина, Пушкина, Плеханова, Гор.адм, Радищева, Бекешская, Некрасова, Толстого, Суворова, 8Марта, Карпинского, Пр.Победы, Коммунистическая, Дзержинского, Кулакова, Космодемьянской, Захарова, Мира, Пацаева, Ставского, Гладкова, Белинского, Пионерская.- ПУ-2 ед</t>
    </r>
  </si>
  <si>
    <r>
      <t xml:space="preserve">Мойка прилотковой части дорог - </t>
    </r>
    <r>
      <rPr>
        <sz val="11"/>
        <rFont val="Times New Roman"/>
        <family val="1"/>
        <charset val="204"/>
      </rPr>
      <t>Пушкина, Урицкого, Славы, пл.Ленина, Обл.адм, Гор.адм., Пл.Жукова, Володарского - ПМ-1ед</t>
    </r>
  </si>
  <si>
    <t>Сведения о проделанной работе за сутки    12.10.16г по МУП "Пензадормост"</t>
  </si>
  <si>
    <r>
      <t>Очистка прилотковой частей дорожных покрытий вакуумно-подметальной машиной с увлажнением</t>
    </r>
    <r>
      <rPr>
        <sz val="11"/>
        <color indexed="8"/>
        <rFont val="Times New Roman"/>
        <family val="1"/>
        <charset val="204"/>
      </rPr>
      <t>-ул. Чкалова, Гоголя, Наб.р.Пенза, Наб.р.Мойки, С.-Щедрина, Мира, Захарова, Ставского, Космодемьянской (ПУ - 1 ед.)</t>
    </r>
  </si>
  <si>
    <r>
      <t>Подметание прилотковой зоны вручную-</t>
    </r>
    <r>
      <rPr>
        <sz val="11"/>
        <rFont val="Times New Roman"/>
        <family val="1"/>
        <charset val="204"/>
      </rPr>
      <t>ул. Красная, Карпинского, пр. Победы (КО-707 - 1 ед., самосвал - 2 ед., погр. - 2 ед.)</t>
    </r>
  </si>
  <si>
    <r>
      <t>Погрузка и перевозка смета-</t>
    </r>
    <r>
      <rPr>
        <sz val="11"/>
        <rFont val="Times New Roman"/>
        <family val="1"/>
        <charset val="204"/>
      </rPr>
      <t>-ул. Красная, Карпинского, пр. Победы (КО-707 - 1 ед., самосвал - 2 ед., погр. - 2 ед.)</t>
    </r>
  </si>
  <si>
    <r>
      <t xml:space="preserve">Очистка от грязи и мусора тротуаров вручную </t>
    </r>
    <r>
      <rPr>
        <sz val="11"/>
        <rFont val="Times New Roman"/>
        <family val="1"/>
        <charset val="204"/>
      </rPr>
      <t>ул. Красная, Карпинского, пр. Победы (КО-707 - 1 ед., самосвал - 2 ед., погр. - 2 ед.)</t>
    </r>
  </si>
  <si>
    <r>
      <t>Очистка прилотковой  части  дорожных покрытий вакуумно-подметальной машиной с увлажнением-</t>
    </r>
    <r>
      <rPr>
        <sz val="11"/>
        <rFont val="Times New Roman"/>
        <family val="1"/>
        <charset val="204"/>
      </rPr>
      <t>ул. Каракозова, Луначарского, Чеховская развязка, Сурская, Урицкого, Огородная, Урицкого, Пролетарская, Свободы, Нейтральная, К.Цеткин, Дружбы, Чапаева (ПУМ-69 - 1 ед.)</t>
    </r>
  </si>
  <si>
    <r>
      <t>Мойка прилотковой части  части дорог-</t>
    </r>
    <r>
      <rPr>
        <sz val="11"/>
        <rFont val="Times New Roman"/>
        <family val="1"/>
        <charset val="204"/>
      </rPr>
      <t>ул. Луначарского, Сурская, Чеховская развязка, Долгова, Огородная, Урицкого, Чаадаева, Каракозова, Саранская, Толстого, Дзержинского, Володарского, Бакунина, Суворова (МДК - 1 ед.)</t>
    </r>
  </si>
  <si>
    <r>
      <t>Мойка проезжей части дорог-</t>
    </r>
    <r>
      <rPr>
        <sz val="11"/>
        <rFont val="Times New Roman"/>
        <family val="1"/>
        <charset val="204"/>
      </rPr>
      <t>ул. Сурская, Урицкого, Антонова, Дорога на Барковку, Антонова, Спартаковская, Касаткина, Пролетарская, Ягодная, Московская, Молодогвардейская (МДК - 1 ед.)</t>
    </r>
  </si>
  <si>
    <r>
      <t>Подметание прилотковой зоны вручную-</t>
    </r>
    <r>
      <rPr>
        <sz val="11"/>
        <rFont val="Times New Roman"/>
        <family val="1"/>
        <charset val="204"/>
      </rPr>
      <t>ул. Суворова, Плеханова (раб. - 8 чел.)</t>
    </r>
  </si>
  <si>
    <r>
      <t>Погрузка и перевозка смета</t>
    </r>
    <r>
      <rPr>
        <sz val="11"/>
        <rFont val="Times New Roman"/>
        <family val="1"/>
        <charset val="204"/>
      </rPr>
      <t>ул. Суворова, Плеханова (погр. - 1 ед., ММЗ - 1 ед., КО-707 - 1 ед., ПМ - 1 ед., раб. - 8 чел.)</t>
    </r>
  </si>
  <si>
    <r>
      <t>Очистка от грязи и мусора тротуаров вручную-</t>
    </r>
    <r>
      <rPr>
        <sz val="11"/>
        <rFont val="Times New Roman"/>
        <family val="1"/>
        <charset val="204"/>
      </rPr>
      <t>ул. Суворова, Плеханова (раб. - 8 чел.)</t>
    </r>
  </si>
  <si>
    <r>
      <t xml:space="preserve">Очистка от грязи покрытия под ограждениями безопасности вручную </t>
    </r>
    <r>
      <rPr>
        <sz val="11"/>
        <rFont val="Times New Roman"/>
        <family val="1"/>
        <charset val="204"/>
      </rPr>
      <t>-ул. Злобина (Газель - 1 ед., ММЗ - 1 ед., раб. - 2 чел.)</t>
    </r>
  </si>
  <si>
    <r>
      <t>Механизированная очистка осевых полос и зон безопасности вакуумно-подметальной машиной-</t>
    </r>
    <r>
      <rPr>
        <sz val="11"/>
        <rFont val="Times New Roman"/>
        <family val="1"/>
        <charset val="204"/>
      </rPr>
      <t>ул. Ленина, Гагарина (ПУМ - 1 ед.)</t>
    </r>
  </si>
  <si>
    <r>
      <t>Погрузка и перевозка смета</t>
    </r>
    <r>
      <rPr>
        <sz val="11"/>
        <rFont val="Times New Roman"/>
        <family val="1"/>
        <charset val="204"/>
      </rPr>
      <t>-ул. Тернопольская (от пр. Строителей до ул. Ладожской) (ПК - 1 ед., МТЗ - 1 ед., самосвал - 1 ед., раб. - 4 чел.)</t>
    </r>
  </si>
  <si>
    <t>Работа сан.патруля- По маршрутам №1-№3 (Уаз - 1 ед., Газель - 1 ед., самосвал - 1 ед., раб. - 6 чел.) + пробор мусора ул. Островная (Гагаринский подьем)</t>
  </si>
  <si>
    <r>
      <t>Мойка прилотковой части-</t>
    </r>
    <r>
      <rPr>
        <sz val="11"/>
        <rFont val="Times New Roman"/>
        <family val="1"/>
        <charset val="204"/>
      </rPr>
      <t xml:space="preserve"> ул. Воронова, Кижеватова, Вишневая, Российская (ПМ - 1 ед.)</t>
    </r>
  </si>
  <si>
    <r>
      <t>Подметание прилотковой зоны вручную-</t>
    </r>
    <r>
      <rPr>
        <sz val="11"/>
        <rFont val="Times New Roman"/>
        <family val="1"/>
        <charset val="204"/>
      </rPr>
      <t xml:space="preserve"> ул. Воронова (раб. - 6 чел.)</t>
    </r>
  </si>
  <si>
    <r>
      <t>Погрузка и перевозка смета</t>
    </r>
    <r>
      <rPr>
        <sz val="11"/>
        <rFont val="Times New Roman"/>
        <family val="1"/>
        <charset val="204"/>
      </rPr>
      <t>-ул Воронова-погр-1 ед, с/свал-1 ед</t>
    </r>
  </si>
  <si>
    <r>
      <t>Очистка от грязи и мусора тротуаров вручную</t>
    </r>
    <r>
      <rPr>
        <sz val="11"/>
        <rFont val="Times New Roman"/>
        <family val="1"/>
        <charset val="204"/>
      </rPr>
      <t>-ул. Воронова (раб. - 3 чел.)</t>
    </r>
  </si>
  <si>
    <r>
      <t xml:space="preserve">ПРОЧИЕ  РАБОТЫ: Покраска поручней лестничных маршей: </t>
    </r>
    <r>
      <rPr>
        <sz val="11"/>
        <rFont val="Times New Roman"/>
        <family val="1"/>
        <charset val="204"/>
      </rPr>
      <t>ул. Терновского (раб. - 2 чел.).</t>
    </r>
    <r>
      <rPr>
        <b/>
        <sz val="11"/>
        <rFont val="Times New Roman"/>
        <family val="1"/>
        <charset val="204"/>
      </rPr>
      <t xml:space="preserve"> Грейдирование обочин</t>
    </r>
    <r>
      <rPr>
        <sz val="11"/>
        <rFont val="Times New Roman"/>
        <family val="1"/>
        <charset val="204"/>
      </rPr>
      <t>: ул. Рябова (ГС-14.02 - 1 ед.)</t>
    </r>
  </si>
  <si>
    <t>Работа сан.патруля  По маршрутам №1-№2 (Газель - 1 ед.,раб. -4чел.)</t>
  </si>
  <si>
    <r>
      <t>Очистка прилотковой  части  мостовых сооружений и подходов к ним вакуумно-подметальной машиной</t>
    </r>
    <r>
      <rPr>
        <sz val="11"/>
        <rFont val="Times New Roman"/>
        <family val="1"/>
        <charset val="204"/>
      </rPr>
      <t>-Б.Сурский мост, Измайловский мост, Терновский мост, Бауманский п/п, Толстовский п/п, Гагаринский п/п, Луначарский п/п, Ленинский п/п, Беляевский п/п (ПУ  - 2 ед.)</t>
    </r>
  </si>
  <si>
    <r>
      <t>Мехочистка осевых полос и зон безопасности вакуумно-подметальной машиной-</t>
    </r>
    <r>
      <rPr>
        <sz val="11"/>
        <rFont val="Times New Roman"/>
        <family val="1"/>
        <charset val="204"/>
      </rPr>
      <t>Б.Сурский мост, Измайловский мост, Терновский мост, Бауманский п/п, Толстовский п/п, Гагаринский п/п, Луначарский п/п, Ленинский п/п, Беляевский п/п (ПУ  - 2 ед.)</t>
    </r>
  </si>
  <si>
    <r>
      <t>ПРОЧИЕ  РАБОТЫ:Ремонт понтона, бетанирование пирса, ремонт метал. перильного ограждения</t>
    </r>
    <r>
      <rPr>
        <sz val="11"/>
        <rFont val="Times New Roman"/>
        <family val="1"/>
        <charset val="204"/>
      </rPr>
      <t xml:space="preserve"> (Зил (лет.) - 1 ед., Зил (Саак) - 1 ед., раб. - 5 чел.</t>
    </r>
    <r>
      <rPr>
        <b/>
        <sz val="11"/>
        <rFont val="Times New Roman"/>
        <family val="1"/>
        <charset val="204"/>
      </rPr>
      <t xml:space="preserve">). Окраска перильного ограждения </t>
    </r>
    <r>
      <rPr>
        <sz val="11"/>
        <rFont val="Times New Roman"/>
        <family val="1"/>
        <charset val="204"/>
      </rPr>
      <t>на  Б.Сурском мосту,</t>
    </r>
    <r>
      <rPr>
        <b/>
        <sz val="11"/>
        <rFont val="Times New Roman"/>
        <family val="1"/>
        <charset val="204"/>
      </rPr>
      <t xml:space="preserve"> штукатурка ж/б парапетных стен</t>
    </r>
    <r>
      <rPr>
        <sz val="11"/>
        <rFont val="Times New Roman"/>
        <family val="1"/>
        <charset val="204"/>
      </rPr>
      <t xml:space="preserve"> на Бакунинском мосту (Газель - 1 ед., раб. - 6 чел.) </t>
    </r>
  </si>
  <si>
    <r>
      <t>Промывка л/к-</t>
    </r>
    <r>
      <rPr>
        <sz val="11"/>
        <rFont val="Times New Roman"/>
        <family val="1"/>
        <charset val="204"/>
      </rPr>
      <t>ул. Кижеватова 7 (КО-514 - 1 ед., КО-507 - 1 ед., раб. - 2 чел.)</t>
    </r>
  </si>
  <si>
    <r>
      <t xml:space="preserve"> Очистка кюветов: </t>
    </r>
    <r>
      <rPr>
        <sz val="12"/>
        <color indexed="8"/>
        <rFont val="Times New Roman"/>
        <family val="1"/>
        <charset val="204"/>
      </rPr>
      <t>ул. Добролюбова (Газель - 1 ед., раб. - 4 чел.)</t>
    </r>
  </si>
  <si>
    <r>
      <t>Асфальтирование примыканий:</t>
    </r>
    <r>
      <rPr>
        <sz val="11"/>
        <rFont val="Times New Roman"/>
        <family val="1"/>
        <charset val="204"/>
      </rPr>
      <t xml:space="preserve"> ул. Терновского, Измайловский мост (Газель - 1 ед., МТРД - 1 ед., раб. - 3 чел.)</t>
    </r>
  </si>
  <si>
    <r>
      <t>Очистка оголовков:</t>
    </r>
    <r>
      <rPr>
        <sz val="12"/>
        <rFont val="Times New Roman"/>
        <family val="1"/>
        <charset val="204"/>
      </rPr>
      <t xml:space="preserve"> ул. Краснова, Ватутина (ММЗ - 1 ед.,Газ-манип-1 ед раб. - 2 чел.).</t>
    </r>
  </si>
  <si>
    <r>
      <t xml:space="preserve">Мойка прилотковой  и  проезжей части мостов </t>
    </r>
    <r>
      <rPr>
        <sz val="11"/>
        <color indexed="8"/>
        <rFont val="Times New Roman"/>
        <family val="1"/>
        <charset val="204"/>
      </rPr>
      <t>-  Измайловский мост  -  ПМ-1ед</t>
    </r>
  </si>
  <si>
    <t xml:space="preserve"> ВОДА - 36м3</t>
  </si>
  <si>
    <t>СМЕТ - 30тн           ВОДА - 48м3</t>
  </si>
  <si>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</si>
  <si>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</si>
  <si>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</si>
  <si>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</si>
  <si>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</si>
  <si>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</si>
  <si>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</si>
  <si>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</si>
  <si>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</si>
  <si>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</si>
  <si>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</si>
  <si>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</si>
  <si>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</si>
  <si>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</si>
  <si>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</si>
  <si>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</si>
  <si>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</si>
  <si>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</si>
  <si>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</si>
  <si>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</si>
  <si>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</si>
  <si>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</si>
  <si>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</si>
  <si>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</si>
  <si>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</si>
  <si>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</si>
  <si>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</si>
  <si>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</si>
  <si>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</si>
  <si>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</si>
  <si>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</si>
  <si>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</si>
  <si>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</si>
  <si>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</si>
  <si>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</si>
  <si>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</si>
  <si>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</si>
  <si>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</si>
  <si>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</si>
  <si>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</si>
  <si>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</si>
  <si>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</si>
  <si>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</si>
  <si>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</si>
  <si>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</si>
  <si>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</si>
  <si>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</si>
  <si>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</si>
  <si>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</si>
  <si>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</si>
  <si>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</si>
  <si>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</si>
  <si>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</si>
  <si>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</si>
  <si>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</si>
  <si>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</si>
  <si>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</si>
  <si>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</si>
  <si>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</si>
  <si>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</si>
  <si>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</si>
  <si>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</si>
  <si>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</si>
  <si>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</si>
  <si>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Ав/гр, Т-150</t>
  </si>
  <si>
    <t>экскаватор</t>
  </si>
  <si>
    <t>ПУ</t>
  </si>
  <si>
    <t>МТЗ-нож</t>
  </si>
  <si>
    <t>БЦМ</t>
  </si>
  <si>
    <t>Мотокаток</t>
  </si>
  <si>
    <t>Тр коса</t>
  </si>
  <si>
    <t>гидромолот</t>
  </si>
  <si>
    <t>В ночь:</t>
  </si>
  <si>
    <t>Газ.-летучка</t>
  </si>
  <si>
    <t xml:space="preserve">       Участок асфальтировки: </t>
  </si>
  <si>
    <t>Работа сан.патруля : По маршрутам №1-№3 (ММЗ - 2 ед., Газель - 1 ед., раб. - 6 чел.)</t>
  </si>
  <si>
    <r>
      <t>Работа сан.патруля:</t>
    </r>
    <r>
      <rPr>
        <sz val="12"/>
        <rFont val="Times New Roman"/>
        <family val="1"/>
        <charset val="204"/>
      </rPr>
      <t xml:space="preserve">  Работа сан.патруля 6:00-16:00 3ам,4дор.раб.</t>
    </r>
  </si>
  <si>
    <t>Очистка автомобильных остановок,площадок и урн от мусора вручную:Сан патруль</t>
  </si>
  <si>
    <r>
      <t>В день: Участок мостового хозяйства -</t>
    </r>
    <r>
      <rPr>
        <sz val="11"/>
        <rFont val="Times New Roman"/>
        <family val="1"/>
        <charset val="204"/>
      </rPr>
      <t xml:space="preserve"> Работа сан.патруля-по маршрутам - Газель-1ед, раб-2 чел</t>
    </r>
  </si>
  <si>
    <r>
      <t xml:space="preserve">Очистка от грязи и мусора подземных переходов, лестничных сходов  вручную </t>
    </r>
    <r>
      <rPr>
        <sz val="12"/>
        <rFont val="Times New Roman"/>
        <family val="1"/>
        <charset val="204"/>
      </rPr>
      <t>- ул Красная, Московская 5, Кирова 2, 6/8; пр. Победы - раб-1 чел</t>
    </r>
  </si>
  <si>
    <r>
      <t>Очистка автомобильных остановок, площадок и урн от мусора вручную</t>
    </r>
    <r>
      <rPr>
        <sz val="11"/>
        <rFont val="Times New Roman"/>
        <family val="1"/>
        <charset val="204"/>
      </rPr>
      <t xml:space="preserve"> 6:00-16:00 2ам, 4дор.раб -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</si>
  <si>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r>
      <t>Очистка от грязи и мусора подземных пешеходных переходов  и лестничных сходов вручную -</t>
    </r>
    <r>
      <rPr>
        <sz val="11"/>
        <rFont val="Times New Roman"/>
        <family val="1"/>
        <charset val="204"/>
      </rPr>
      <t xml:space="preserve"> Пр. Победы - дор.раб-1 чел</t>
    </r>
  </si>
  <si>
    <r>
      <t xml:space="preserve">Очистка автомобильных остановок, площадок и урн от мусора вручную - </t>
    </r>
    <r>
      <rPr>
        <sz val="11"/>
        <rFont val="Times New Roman"/>
        <family val="1"/>
        <charset val="204"/>
      </rPr>
      <t>Сан патрулями - Пенза-1, Октябрьская, Суворова, Чехова, Чех.развязка, Луначарского, Чаадаева, Дружбы, К.Цеткин, Чапаева, дорога до ФАД М-5 Урал, Ушакова, Молодогвардейская, Горб.переулок,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</si>
  <si>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r>
      <t>Очистка от грязи и мусора тротуаров с помощью подметальной машины</t>
    </r>
    <r>
      <rPr>
        <sz val="11"/>
        <rFont val="Times New Roman"/>
        <family val="1"/>
        <charset val="204"/>
      </rPr>
      <t>-ул. Литвинова, Каракозова, Саранская, Пенза-1, ул. Суворова, Октябрьская, Долгова, Плеханова, Московская, Чехова, Урицкого, Тухачевского, Павлушкина, Долгорукова, Дружбы, К.Цеткин, Чаадаева, Луначарского, Подлесная, Толстого, Пролетарская (КО-707 - 1 ед., МКСМ - 1 ед.)</t>
    </r>
  </si>
  <si>
    <r>
      <t xml:space="preserve">Очистка автомобильных остановок, площадок и урн от мусора вручную </t>
    </r>
    <r>
      <rPr>
        <sz val="11"/>
        <rFont val="Times New Roman"/>
        <family val="1"/>
        <charset val="204"/>
      </rPr>
      <t>- сан патруль</t>
    </r>
  </si>
  <si>
    <t>ГаЗель, УАЗ</t>
  </si>
  <si>
    <r>
      <t>Мойка проезжей части дорог -</t>
    </r>
    <r>
      <rPr>
        <sz val="11"/>
        <rFont val="Times New Roman"/>
        <family val="1"/>
        <charset val="204"/>
      </rPr>
      <t xml:space="preserve"> Славы, пл.Ленина, Обл. Адм., Гор.адм., Пл.Жукова, Володарского, пр.Пушкина, Пушкина - ПМ - 1ед.</t>
    </r>
  </si>
  <si>
    <t>СМЕТ- 18 тн     ВОДА-18 м3</t>
  </si>
  <si>
    <t>В ночь: мастер - Пономарева В.М.</t>
  </si>
  <si>
    <t>В ночь: мастер - Тельнова И.А.</t>
  </si>
  <si>
    <t>В ночь: мастер - Беззубов Е.В.</t>
  </si>
  <si>
    <t>В ночь: мастер - Черкунова Г.</t>
  </si>
  <si>
    <r>
      <t xml:space="preserve">Очистка прилотковой части вакуумно-подметальной машиной с увлажнением- </t>
    </r>
    <r>
      <rPr>
        <sz val="11"/>
        <color indexed="8"/>
        <rFont val="Times New Roman"/>
        <family val="1"/>
        <charset val="204"/>
      </rPr>
      <t>ул. 40 лет Октября, Баумана, Терновского, Центральная, Окружная, Вишневая, Калинина, Кижеватова, Кр.Горка, Красная, Краснова, Кривозерье, Куйбышева, Металлистов, Ново-Тамбовская, Тамбовская, Перспективная, Петровская, Рябова, Свердлова, Тепличная, Богданова, Галетная, Индустриальная, Львовская, Мереняшева, Молокова, Ремесленная, Ростовская, дорога от Перспективной до Лебедевки, Токарная, Отдельная (тр.щетка - 2 ед, ПУ-1 ед.)</t>
    </r>
  </si>
  <si>
    <t>СМЕТ-30 тн   Вода-   54 м3</t>
  </si>
  <si>
    <r>
      <t xml:space="preserve">ПРОЧИЕ  РАБОТЫ: МЯР: </t>
    </r>
    <r>
      <rPr>
        <sz val="11"/>
        <rFont val="Times New Roman"/>
        <family val="1"/>
        <charset val="204"/>
      </rPr>
      <t>ул. Коммунистическая, Толстого, 8 Марта, Саратовская (а/м - 1 ед., раб. - 2</t>
    </r>
    <r>
      <rPr>
        <b/>
        <sz val="11"/>
        <rFont val="Times New Roman"/>
        <family val="1"/>
        <charset val="204"/>
      </rPr>
      <t xml:space="preserve"> чел.).Мойка ограждений-</t>
    </r>
    <r>
      <rPr>
        <sz val="11"/>
        <rFont val="Times New Roman"/>
        <family val="1"/>
        <charset val="204"/>
      </rPr>
      <t xml:space="preserve"> ул Кирова-Газель-мойка-1 ед, 1 чел</t>
    </r>
    <r>
      <rPr>
        <b/>
        <sz val="11"/>
        <rFont val="Times New Roman"/>
        <family val="1"/>
        <charset val="204"/>
      </rPr>
      <t>. Покраска бордюрного камня:</t>
    </r>
    <r>
      <rPr>
        <sz val="11"/>
        <rFont val="Times New Roman"/>
        <family val="1"/>
        <charset val="204"/>
      </rPr>
      <t xml:space="preserve"> ул. Кирова (а/м - 1 ед., раб. - 1 чел.)</t>
    </r>
    <r>
      <rPr>
        <b/>
        <sz val="11"/>
        <rFont val="Times New Roman"/>
        <family val="1"/>
        <charset val="204"/>
      </rPr>
      <t>. Восстановления ограждений:(13,5 п.м.)   у</t>
    </r>
    <r>
      <rPr>
        <sz val="11"/>
        <rFont val="Times New Roman"/>
        <family val="1"/>
        <charset val="204"/>
      </rPr>
      <t>л. Окружная, Карпинского (а/м - 1 ед., раб. - 1 чел.).</t>
    </r>
    <r>
      <rPr>
        <b/>
        <sz val="11"/>
        <rFont val="Times New Roman"/>
        <family val="1"/>
        <charset val="204"/>
      </rPr>
      <t xml:space="preserve"> Грейдирования дорог: у</t>
    </r>
    <r>
      <rPr>
        <sz val="11"/>
        <rFont val="Times New Roman"/>
        <family val="1"/>
        <charset val="204"/>
      </rPr>
      <t>л. Саратовская (КО-707 - 1 ед.)</t>
    </r>
  </si>
  <si>
    <t xml:space="preserve">СМЕТ- 32 тн  ВОДА-12 м3  </t>
  </si>
  <si>
    <r>
      <t>Очистка прилотковой части дорожных покрытий вакуумно-подметальной машиной с увлажнением-</t>
    </r>
    <r>
      <rPr>
        <sz val="11"/>
        <rFont val="Times New Roman"/>
        <family val="1"/>
        <charset val="204"/>
      </rPr>
      <t>ул. Ленина, Гагарина, Крупской, Леонова, Ударная (ПУМ - 1 ед.), ул. Островная, Байдукова, Аустрина (Камаз+Бродвей - 1 ед.ПМ-1 ед)</t>
    </r>
  </si>
  <si>
    <r>
      <t>Очистка прилотковой  и проезжей части  дорожных покрытий вакуумно-подметальной машиной с увлажнением -</t>
    </r>
    <r>
      <rPr>
        <sz val="11"/>
        <rFont val="Times New Roman"/>
        <family val="1"/>
        <charset val="204"/>
      </rPr>
      <t xml:space="preserve"> Суворова, Бакунина, Плеханова, Октябрьская, Долгова, Чехова, Чеховская развязка, Урицкого, Московская, Володарского, Сурская, Съезд с Бакунинского м., под ж/д мостом, вокруг нового моста, Транспортная, Горб.переулок, Парковая, Тарханова, Антонова, Подлесная, Коннозаводская, Ягодная (с 2-х сторон) - ПУ -1ед. </t>
    </r>
  </si>
  <si>
    <r>
      <t xml:space="preserve">Очистка от грязи и мусора тротуаров с помощью подметальной машины </t>
    </r>
    <r>
      <rPr>
        <sz val="11"/>
        <rFont val="Times New Roman"/>
        <family val="1"/>
        <charset val="204"/>
      </rPr>
      <t>- ул. Суворова, Октябрьская, Плеханова, Чехова, Московская, Бакунина, Павлушкина, Тухачевского, Горбатов пер., Парковая, Тарханова, Измайлова - тр.щ. - 1ед</t>
    </r>
  </si>
  <si>
    <r>
      <t>Мех. прометание прилотковой и проезжей части дорог - ул.</t>
    </r>
    <r>
      <rPr>
        <sz val="11"/>
        <rFont val="Times New Roman"/>
        <family val="1"/>
        <charset val="204"/>
      </rPr>
      <t>Луначарского, Чаадаева, Дружбы, Кл.-Цеткин, Кустонайская, Долгова, пос.Монтажный -тр.щ -1 ед</t>
    </r>
  </si>
  <si>
    <r>
      <t>Мойка прилотковой части  части дорог-</t>
    </r>
    <r>
      <rPr>
        <sz val="11"/>
        <rFont val="Times New Roman"/>
        <family val="1"/>
        <charset val="204"/>
      </rPr>
      <t>ул. Суворова, Чехова, Октябрьская, Долгова, Плеханова, Урицкого, Московская, Бакунина, Тухачевского, Павлушкина, Горбатов пер., Тарханова, Парковая, Измайлова. (МДК - 1 ед.</t>
    </r>
    <r>
      <rPr>
        <b/>
        <sz val="11"/>
        <rFont val="Times New Roman"/>
        <family val="1"/>
        <charset val="204"/>
      </rPr>
      <t>)</t>
    </r>
  </si>
  <si>
    <r>
      <t xml:space="preserve">Мех. очистка тротуаро перекрестков от пыли и грязи: - </t>
    </r>
    <r>
      <rPr>
        <sz val="11"/>
        <rFont val="Times New Roman"/>
        <family val="1"/>
        <charset val="204"/>
      </rPr>
      <t>ул.Луначарского-Каракозова, Долгова-Урицкого, Урицкого-Бакунина, Сурская, Чеховская развязка, Урицкого</t>
    </r>
  </si>
  <si>
    <r>
      <t>Очистка прилотковой части вакуумно-подметальной машиной с увлажнением -</t>
    </r>
    <r>
      <rPr>
        <sz val="11"/>
        <rFont val="Times New Roman"/>
        <family val="1"/>
        <charset val="204"/>
      </rPr>
      <t xml:space="preserve"> ул. Пр.Победы, Пр.Строителей - ПУ - 1ед.</t>
    </r>
  </si>
  <si>
    <r>
      <t xml:space="preserve">Мех. прометание прилотковой и проезжей части дорог: </t>
    </r>
    <r>
      <rPr>
        <sz val="11"/>
        <rFont val="Times New Roman"/>
        <family val="1"/>
        <charset val="204"/>
      </rPr>
      <t>- ул.Пр.Победы, Пр.Строителей, Ленина, Гагарина - тр. щетка - 3ед.</t>
    </r>
  </si>
  <si>
    <r>
      <t xml:space="preserve">Мойка прилотковой части дорог: - </t>
    </r>
    <r>
      <rPr>
        <sz val="11"/>
        <rFont val="Times New Roman"/>
        <family val="1"/>
        <charset val="204"/>
      </rPr>
      <t>ул. Крупская, Леонова, Ударная, Беляева, Кирпичная, Титова, пр.Титова, Циолковского - ПМ - 1ед.</t>
    </r>
  </si>
  <si>
    <r>
      <t>Мех прометание прилотковой и проезжей части дороги: -</t>
    </r>
    <r>
      <rPr>
        <sz val="11"/>
        <rFont val="Times New Roman"/>
        <family val="1"/>
        <charset val="204"/>
      </rPr>
      <t xml:space="preserve">ул. Богданова, Свердлова, Чкалова, Тамбовская, Н.-Тамбовская, Березовый пер., Водопъянова, Гоголя, Металлистов, Ватутина, Краснова, Калинина, Кривозерье, 40 лет Октября, Тепличная, Львовская - тр. щетка - 2ед. </t>
    </r>
  </si>
  <si>
    <r>
      <t xml:space="preserve">Очистка прилотковой части вакуумно-подметальной машиной с увлажнением- </t>
    </r>
    <r>
      <rPr>
        <sz val="11"/>
        <rFont val="Times New Roman"/>
        <family val="1"/>
        <charset val="204"/>
      </rPr>
      <t>улОкружная,  Попова, Ленинградская, 3-ий проезд Бурмистрова-Дизельная,Воронова, Красная, Куйбышева, М.-Крылова - ПУ-1 ед</t>
    </r>
  </si>
  <si>
    <t>СМЕТ-20 тн  ВОДА-12 м3</t>
  </si>
  <si>
    <r>
      <t>Механизированная очистка осевых полос и зон безопасности-</t>
    </r>
    <r>
      <rPr>
        <sz val="11"/>
        <rFont val="Times New Roman"/>
        <family val="1"/>
        <charset val="204"/>
      </rPr>
      <t>Дорога на Ахуны, ул. Коннозаводская, Подлесная, Дорога на Кордон Студеный, Чаадаева, Ерик, Злобина, Сердобская, Тухачевского, Павлушкина, Горбатов переулок, Парковая, Тарханова, Автономная, Измайлова, Антонова, Свободы, Нейтральная, Кустанайская, Долгорукова, Дружбы, К.Цеткин, Чапаева, Дорога от ГПЗ до Нефтебазы, Дорога от Нефтебазы до Ахунского переезда, Касаткина, Вильямса, Спартаковская, Стрельбищенская, Луговая, Молодогвардейская, Ушакова (КО-707 - 2 ед.)</t>
    </r>
  </si>
  <si>
    <t>СМЁТ - 10тн           ВОДА - 48м3</t>
  </si>
  <si>
    <t>СМЕТ-26 тнАсф крошка-10 тн  ВОДА-6 м3</t>
  </si>
  <si>
    <t>СМЁТ - 9тн             ВОДА - 48м3</t>
  </si>
  <si>
    <t xml:space="preserve">СМЕТ - 16тн  ВОДА-6 м3 </t>
  </si>
  <si>
    <t>В день:      СМЕТ - 126 тн    ВОДА -  102 м3          Асф крошка-10 тн</t>
  </si>
  <si>
    <t xml:space="preserve"> В ночь:          СМЕТ - 65тн           ВОДА - 186м3</t>
  </si>
  <si>
    <t>За сутки:    СМЕТ - 191тн       ВОДА - 288м3          Асф крошка - 10 тн</t>
  </si>
</sst>
</file>

<file path=xl/styles.xml><?xml version="1.0" encoding="utf-8"?>
<styleSheet xmlns="http://schemas.openxmlformats.org/spreadsheetml/2006/main">
  <fonts count="22">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
      <b/>
      <sz val="10"/>
      <color indexed="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0" borderId="2" xfId="0" applyFont="1" applyBorder="1" applyAlignment="1">
      <alignment horizontal="left" vertical="justify"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0" borderId="4" xfId="0" applyNumberFormat="1" applyFont="1" applyBorder="1" applyAlignment="1">
      <alignment horizontal="left" vertical="justify" wrapText="1"/>
    </xf>
    <xf numFmtId="0" fontId="10"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3"/>
  <sheetViews>
    <sheetView tabSelected="1" view="pageBreakPreview" topLeftCell="A91" zoomScaleNormal="100" zoomScaleSheetLayoutView="100" workbookViewId="0">
      <selection activeCell="J48" sqref="J48"/>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7" t="s">
        <v>5</v>
      </c>
      <c r="B2" s="77"/>
      <c r="C2" s="77"/>
      <c r="D2" s="77"/>
      <c r="E2" s="77"/>
      <c r="F2" s="77"/>
      <c r="G2" s="77"/>
      <c r="H2" s="77"/>
      <c r="I2" s="77"/>
      <c r="J2" s="77"/>
    </row>
    <row r="3" spans="1:14" s="4" customFormat="1" ht="15" customHeight="1">
      <c r="A3" s="78" t="s">
        <v>37</v>
      </c>
      <c r="B3" s="78" t="s">
        <v>56</v>
      </c>
      <c r="C3" s="78"/>
      <c r="D3" s="78"/>
      <c r="E3" s="79" t="s">
        <v>81</v>
      </c>
      <c r="F3" s="79"/>
      <c r="G3" s="79"/>
      <c r="H3" s="79"/>
      <c r="I3" s="79"/>
      <c r="J3" s="78"/>
      <c r="N3" s="12"/>
    </row>
    <row r="4" spans="1:14" ht="21" customHeight="1">
      <c r="A4" s="78"/>
      <c r="B4" s="14" t="s">
        <v>53</v>
      </c>
      <c r="C4" s="15" t="s">
        <v>54</v>
      </c>
      <c r="D4" s="14" t="s">
        <v>64</v>
      </c>
      <c r="E4" s="14" t="s">
        <v>53</v>
      </c>
      <c r="F4" s="14" t="s">
        <v>55</v>
      </c>
      <c r="G4" s="14" t="s">
        <v>64</v>
      </c>
      <c r="H4" s="14" t="s">
        <v>87</v>
      </c>
      <c r="I4" s="15" t="s">
        <v>88</v>
      </c>
      <c r="J4" s="78"/>
      <c r="K4" s="4"/>
      <c r="L4" s="4"/>
      <c r="M4" s="4"/>
    </row>
    <row r="5" spans="1:14" ht="12.75" customHeight="1">
      <c r="A5" s="16" t="s">
        <v>38</v>
      </c>
      <c r="B5" s="10">
        <f>SUM(B6:B31)</f>
        <v>13</v>
      </c>
      <c r="C5" s="10">
        <f>SUM(C6:C31)</f>
        <v>0</v>
      </c>
      <c r="D5" s="10">
        <v>24</v>
      </c>
      <c r="E5" s="10">
        <f>7:7+8:8+9:9+10:10+11:11+12:12+13:13+14:14+15:15+16:16+17:17+18:18+19:19+20:20+21:21+22:22+23:23+24:24+25:25+26:26+27:27+28:28+30:30+31:31</f>
        <v>1</v>
      </c>
      <c r="F5" s="10">
        <f>SUM(F6:F31)</f>
        <v>0</v>
      </c>
      <c r="G5" s="10"/>
      <c r="H5" s="17">
        <f>SUM(H6:H31)</f>
        <v>20</v>
      </c>
      <c r="I5" s="17">
        <f>SUM(I6:I31)</f>
        <v>48</v>
      </c>
      <c r="J5" s="18"/>
      <c r="K5" s="4"/>
      <c r="L5" s="4"/>
      <c r="M5" s="4"/>
    </row>
    <row r="6" spans="1:14" ht="14.25" customHeight="1">
      <c r="A6" s="19" t="s">
        <v>39</v>
      </c>
      <c r="B6" s="2">
        <v>1</v>
      </c>
      <c r="C6" s="2"/>
      <c r="D6" s="2">
        <v>2</v>
      </c>
      <c r="E6" s="2"/>
      <c r="F6" s="2"/>
      <c r="G6" s="2"/>
      <c r="H6" s="37">
        <v>20</v>
      </c>
      <c r="I6" s="37">
        <v>12</v>
      </c>
      <c r="J6" s="54" t="s">
        <v>114</v>
      </c>
      <c r="K6" s="55"/>
      <c r="L6" s="55"/>
      <c r="M6" s="55"/>
    </row>
    <row r="7" spans="1:14" ht="29.25" customHeight="1">
      <c r="A7" s="19" t="s">
        <v>102</v>
      </c>
      <c r="B7" s="2">
        <v>2</v>
      </c>
      <c r="C7" s="2"/>
      <c r="D7" s="2"/>
      <c r="E7" s="2"/>
      <c r="F7" s="2"/>
      <c r="G7" s="2"/>
      <c r="H7" s="39"/>
      <c r="I7" s="37">
        <v>36</v>
      </c>
      <c r="J7" s="38" t="s">
        <v>26</v>
      </c>
      <c r="K7" s="55"/>
      <c r="L7" s="55"/>
      <c r="M7" s="55"/>
    </row>
    <row r="8" spans="1:14" ht="30.75" customHeight="1">
      <c r="A8" s="19" t="s">
        <v>75</v>
      </c>
      <c r="B8" s="2">
        <v>1</v>
      </c>
      <c r="C8" s="2"/>
      <c r="D8" s="2"/>
      <c r="E8" s="2"/>
      <c r="F8" s="2"/>
      <c r="G8" s="2"/>
      <c r="H8" s="39"/>
      <c r="I8" s="37"/>
      <c r="J8" s="38" t="s">
        <v>27</v>
      </c>
      <c r="K8" s="55"/>
      <c r="L8" s="55"/>
      <c r="M8" s="55"/>
    </row>
    <row r="9" spans="1:14" ht="30" customHeight="1">
      <c r="A9" s="19" t="s">
        <v>77</v>
      </c>
      <c r="B9" s="2"/>
      <c r="C9" s="2"/>
      <c r="D9" s="2"/>
      <c r="E9" s="2">
        <v>1</v>
      </c>
      <c r="F9" s="2"/>
      <c r="G9" s="2"/>
      <c r="H9" s="37"/>
      <c r="I9" s="37"/>
      <c r="J9" s="38" t="s">
        <v>28</v>
      </c>
      <c r="K9" s="55"/>
      <c r="L9" s="55"/>
      <c r="M9" s="55"/>
    </row>
    <row r="10" spans="1:14" ht="13.5" hidden="1" customHeight="1">
      <c r="A10" s="19" t="s">
        <v>62</v>
      </c>
      <c r="B10" s="2"/>
      <c r="C10" s="2"/>
      <c r="D10" s="2"/>
      <c r="E10" s="2"/>
      <c r="F10" s="2"/>
      <c r="G10" s="2"/>
      <c r="H10" s="37"/>
      <c r="I10" s="37"/>
      <c r="J10" s="38"/>
      <c r="K10" s="55"/>
      <c r="L10" s="55"/>
      <c r="M10" s="55"/>
    </row>
    <row r="11" spans="1:14" ht="16.5" customHeight="1">
      <c r="A11" s="19" t="s">
        <v>41</v>
      </c>
      <c r="B11" s="9"/>
      <c r="C11" s="9"/>
      <c r="D11" s="9"/>
      <c r="E11" s="2"/>
      <c r="F11" s="2"/>
      <c r="G11" s="2"/>
      <c r="H11" s="37"/>
      <c r="I11" s="37"/>
      <c r="J11" s="38" t="s">
        <v>143</v>
      </c>
      <c r="K11" s="55"/>
      <c r="L11" s="55"/>
      <c r="M11" s="55"/>
    </row>
    <row r="12" spans="1:14" ht="15" hidden="1" customHeight="1">
      <c r="A12" s="19" t="s">
        <v>90</v>
      </c>
      <c r="B12" s="9"/>
      <c r="C12" s="9"/>
      <c r="D12" s="9"/>
      <c r="E12" s="2"/>
      <c r="F12" s="2"/>
      <c r="G12" s="2"/>
      <c r="H12" s="37"/>
      <c r="I12" s="37"/>
      <c r="J12" s="38"/>
      <c r="K12" s="55"/>
      <c r="L12" s="55"/>
      <c r="M12" s="55"/>
    </row>
    <row r="13" spans="1:14" ht="15.75" hidden="1" customHeight="1">
      <c r="A13" s="19" t="s">
        <v>92</v>
      </c>
      <c r="B13" s="9"/>
      <c r="C13" s="9"/>
      <c r="D13" s="9"/>
      <c r="E13" s="2"/>
      <c r="F13" s="2"/>
      <c r="G13" s="2"/>
      <c r="H13" s="41"/>
      <c r="I13" s="41"/>
      <c r="J13" s="38"/>
      <c r="K13" s="55"/>
      <c r="L13" s="55"/>
      <c r="M13" s="55"/>
    </row>
    <row r="14" spans="1:14" ht="23.25" customHeight="1">
      <c r="A14" s="19" t="s">
        <v>93</v>
      </c>
      <c r="B14" s="9"/>
      <c r="C14" s="9"/>
      <c r="D14" s="9"/>
      <c r="E14" s="2"/>
      <c r="F14" s="2"/>
      <c r="G14" s="2"/>
      <c r="H14" s="41"/>
      <c r="I14" s="41" t="s">
        <v>76</v>
      </c>
      <c r="J14" s="42" t="s">
        <v>110</v>
      </c>
      <c r="K14" s="55"/>
      <c r="L14" s="55"/>
      <c r="M14" s="55"/>
    </row>
    <row r="15" spans="1:14" ht="16.5" hidden="1" customHeight="1">
      <c r="A15" s="19" t="s">
        <v>42</v>
      </c>
      <c r="B15" s="2"/>
      <c r="C15" s="2"/>
      <c r="D15" s="2"/>
      <c r="E15" s="20"/>
      <c r="F15" s="2"/>
      <c r="G15" s="2"/>
      <c r="H15" s="41"/>
      <c r="I15" s="41" t="s">
        <v>76</v>
      </c>
      <c r="J15" s="42"/>
      <c r="K15" s="55"/>
      <c r="L15" s="55"/>
      <c r="M15" s="55"/>
    </row>
    <row r="16" spans="1:14" ht="14.25" customHeight="1">
      <c r="A16" s="19" t="s">
        <v>49</v>
      </c>
      <c r="B16" s="2">
        <v>1</v>
      </c>
      <c r="C16" s="2"/>
      <c r="D16" s="2"/>
      <c r="E16" s="21"/>
      <c r="F16" s="2"/>
      <c r="G16" s="2"/>
      <c r="H16" s="41"/>
      <c r="I16" s="41"/>
      <c r="J16" s="42"/>
      <c r="K16" s="23"/>
      <c r="L16" s="23"/>
      <c r="M16" s="23"/>
    </row>
    <row r="17" spans="1:13" ht="14.25" customHeight="1">
      <c r="A17" s="19" t="s">
        <v>63</v>
      </c>
      <c r="B17" s="2">
        <v>1</v>
      </c>
      <c r="C17" s="2"/>
      <c r="D17" s="2"/>
      <c r="E17" s="2"/>
      <c r="F17" s="2"/>
      <c r="G17" s="2"/>
      <c r="H17" s="41"/>
      <c r="I17" s="37"/>
      <c r="J17" s="42"/>
      <c r="K17" s="23"/>
      <c r="L17" s="23"/>
      <c r="M17" s="23"/>
    </row>
    <row r="18" spans="1:13" ht="13.5" customHeight="1">
      <c r="A18" s="19" t="s">
        <v>59</v>
      </c>
      <c r="B18" s="2"/>
      <c r="C18" s="2"/>
      <c r="D18" s="2"/>
      <c r="E18" s="2"/>
      <c r="F18" s="2"/>
      <c r="G18" s="2"/>
      <c r="H18" s="41"/>
      <c r="I18" s="37"/>
      <c r="J18" s="73" t="s">
        <v>82</v>
      </c>
      <c r="K18" s="74"/>
      <c r="L18" s="74"/>
      <c r="M18" s="74"/>
    </row>
    <row r="19" spans="1:13" ht="14.25" customHeight="1">
      <c r="A19" s="19" t="s">
        <v>107</v>
      </c>
      <c r="B19" s="2"/>
      <c r="C19" s="2"/>
      <c r="D19" s="2"/>
      <c r="E19" s="2"/>
      <c r="F19" s="2"/>
      <c r="G19" s="2"/>
      <c r="H19" s="41"/>
      <c r="I19" s="37"/>
      <c r="J19" s="75" t="s">
        <v>29</v>
      </c>
      <c r="K19" s="76"/>
      <c r="L19" s="76"/>
      <c r="M19" s="76"/>
    </row>
    <row r="20" spans="1:13" ht="17.25" customHeight="1">
      <c r="A20" s="22" t="s">
        <v>69</v>
      </c>
      <c r="B20" s="2">
        <v>1</v>
      </c>
      <c r="C20" s="2"/>
      <c r="D20" s="2"/>
      <c r="E20" s="2"/>
      <c r="F20" s="2"/>
      <c r="G20" s="2"/>
      <c r="H20" s="41"/>
      <c r="I20" s="41"/>
      <c r="J20" s="67" t="s">
        <v>32</v>
      </c>
      <c r="K20" s="68"/>
      <c r="L20" s="68"/>
      <c r="M20" s="68"/>
    </row>
    <row r="21" spans="1:13" ht="14.25" customHeight="1">
      <c r="A21" s="19" t="s">
        <v>109</v>
      </c>
      <c r="B21" s="2">
        <v>4</v>
      </c>
      <c r="C21" s="2"/>
      <c r="D21" s="2"/>
      <c r="E21" s="2"/>
      <c r="F21" s="2"/>
      <c r="G21" s="2"/>
      <c r="H21" s="41"/>
      <c r="I21" s="41"/>
      <c r="J21" s="69" t="s">
        <v>30</v>
      </c>
      <c r="K21" s="23"/>
      <c r="L21" s="23"/>
      <c r="M21" s="23"/>
    </row>
    <row r="22" spans="1:13" ht="15" customHeight="1">
      <c r="A22" s="19" t="s">
        <v>43</v>
      </c>
      <c r="B22" s="2"/>
      <c r="C22" s="2"/>
      <c r="D22" s="2"/>
      <c r="E22" s="2"/>
      <c r="F22" s="2"/>
      <c r="G22" s="2"/>
      <c r="H22" s="41"/>
      <c r="I22" s="37"/>
      <c r="J22" s="42" t="s">
        <v>31</v>
      </c>
      <c r="K22" s="23"/>
      <c r="L22" s="23"/>
      <c r="M22" s="23"/>
    </row>
    <row r="23" spans="1:13" ht="15" hidden="1" customHeight="1">
      <c r="A23" s="19" t="s">
        <v>68</v>
      </c>
      <c r="B23" s="2"/>
      <c r="C23" s="2"/>
      <c r="D23" s="2"/>
      <c r="E23" s="2"/>
      <c r="F23" s="2"/>
      <c r="G23" s="2"/>
      <c r="H23" s="37"/>
      <c r="I23" s="37"/>
      <c r="J23" s="73"/>
      <c r="K23" s="74"/>
      <c r="L23" s="74"/>
      <c r="M23" s="74"/>
    </row>
    <row r="24" spans="1:13" ht="14.25" hidden="1" customHeight="1">
      <c r="A24" s="19" t="s">
        <v>89</v>
      </c>
      <c r="B24" s="2"/>
      <c r="C24" s="2"/>
      <c r="D24" s="2"/>
      <c r="E24" s="2"/>
      <c r="F24" s="2"/>
      <c r="G24" s="2"/>
      <c r="H24" s="37"/>
      <c r="I24" s="37"/>
      <c r="J24" s="73"/>
      <c r="K24" s="74"/>
      <c r="L24" s="74"/>
      <c r="M24" s="74"/>
    </row>
    <row r="25" spans="1:13" ht="13.5" hidden="1" customHeight="1">
      <c r="A25" s="19" t="s">
        <v>91</v>
      </c>
      <c r="B25" s="2"/>
      <c r="C25" s="2"/>
      <c r="D25" s="2"/>
      <c r="E25" s="2"/>
      <c r="F25" s="2"/>
      <c r="G25" s="2"/>
      <c r="H25" s="41"/>
      <c r="I25" s="41"/>
      <c r="J25" s="73"/>
      <c r="K25" s="74"/>
      <c r="L25" s="74"/>
      <c r="M25" s="74"/>
    </row>
    <row r="26" spans="1:13" ht="13.5" hidden="1" customHeight="1">
      <c r="A26" s="19" t="s">
        <v>80</v>
      </c>
      <c r="B26" s="2"/>
      <c r="C26" s="2"/>
      <c r="D26" s="2"/>
      <c r="E26" s="2"/>
      <c r="F26" s="2"/>
      <c r="G26" s="2"/>
      <c r="H26" s="41"/>
      <c r="I26" s="41"/>
      <c r="J26" s="73"/>
      <c r="K26" s="74"/>
      <c r="L26" s="74"/>
      <c r="M26" s="74"/>
    </row>
    <row r="27" spans="1:13" ht="14.25" customHeight="1">
      <c r="A27" s="19" t="s">
        <v>60</v>
      </c>
      <c r="B27" s="2"/>
      <c r="C27" s="2"/>
      <c r="D27" s="2"/>
      <c r="E27" s="2"/>
      <c r="F27" s="2"/>
      <c r="G27" s="2"/>
      <c r="H27" s="41"/>
      <c r="I27" s="41"/>
      <c r="J27" s="73" t="s">
        <v>108</v>
      </c>
      <c r="K27" s="74"/>
      <c r="L27" s="74"/>
      <c r="M27" s="74"/>
    </row>
    <row r="28" spans="1:13" ht="15.75" customHeight="1">
      <c r="A28" s="19" t="s">
        <v>106</v>
      </c>
      <c r="B28" s="2"/>
      <c r="C28" s="2"/>
      <c r="D28" s="2"/>
      <c r="E28" s="2"/>
      <c r="F28" s="2"/>
      <c r="G28" s="2"/>
      <c r="H28" s="41"/>
      <c r="I28" s="41"/>
      <c r="J28" s="66" t="s">
        <v>33</v>
      </c>
      <c r="K28" s="23"/>
      <c r="L28" s="23"/>
      <c r="M28" s="23"/>
    </row>
    <row r="29" spans="1:13" ht="12" hidden="1" customHeight="1">
      <c r="A29" s="19" t="s">
        <v>51</v>
      </c>
      <c r="B29" s="2"/>
      <c r="C29" s="2"/>
      <c r="D29" s="2"/>
      <c r="E29" s="2"/>
      <c r="F29" s="2"/>
      <c r="G29" s="2"/>
      <c r="H29" s="41"/>
      <c r="I29" s="41"/>
      <c r="J29" s="38"/>
      <c r="K29" s="23"/>
      <c r="L29" s="23"/>
      <c r="M29" s="23"/>
    </row>
    <row r="30" spans="1:13" ht="15" hidden="1" customHeight="1">
      <c r="A30" s="19" t="s">
        <v>105</v>
      </c>
      <c r="B30" s="2"/>
      <c r="C30" s="2"/>
      <c r="D30" s="2"/>
      <c r="E30" s="2"/>
      <c r="F30" s="2"/>
      <c r="G30" s="2"/>
      <c r="H30" s="41"/>
      <c r="I30" s="41"/>
      <c r="K30" s="55"/>
      <c r="L30" s="55"/>
      <c r="M30" s="55"/>
    </row>
    <row r="31" spans="1:13" ht="12.75" customHeight="1">
      <c r="A31" s="19" t="s">
        <v>66</v>
      </c>
      <c r="B31" s="2">
        <v>2</v>
      </c>
      <c r="C31" s="2"/>
      <c r="D31" s="2"/>
      <c r="E31" s="2"/>
      <c r="F31" s="2"/>
      <c r="G31" s="2"/>
      <c r="H31" s="41"/>
      <c r="I31" s="41"/>
      <c r="J31" s="38" t="s">
        <v>34</v>
      </c>
      <c r="K31" s="55"/>
      <c r="L31" s="55"/>
      <c r="M31" s="55"/>
    </row>
    <row r="32" spans="1:13" ht="12.75" customHeight="1">
      <c r="A32" s="24" t="s">
        <v>67</v>
      </c>
      <c r="B32" s="10">
        <f>SUM(B33:B51)</f>
        <v>14</v>
      </c>
      <c r="C32" s="10">
        <f>SUM(C33:C51)</f>
        <v>0</v>
      </c>
      <c r="D32" s="10">
        <v>16</v>
      </c>
      <c r="E32" s="10">
        <f>SUM(E33:E51)</f>
        <v>4</v>
      </c>
      <c r="F32" s="10"/>
      <c r="G32" s="10"/>
      <c r="H32" s="17">
        <f>SUM(H33:H51)</f>
        <v>40</v>
      </c>
      <c r="I32" s="43">
        <f>SUM(I33:I51)</f>
        <v>102</v>
      </c>
      <c r="J32" s="18" t="s">
        <v>99</v>
      </c>
      <c r="K32" s="4"/>
      <c r="L32" s="4"/>
      <c r="M32" s="4"/>
    </row>
    <row r="33" spans="1:13" ht="15.75" customHeight="1">
      <c r="A33" s="25" t="s">
        <v>52</v>
      </c>
      <c r="B33" s="2">
        <v>3</v>
      </c>
      <c r="C33" s="2"/>
      <c r="D33" s="2">
        <v>6</v>
      </c>
      <c r="E33" s="2"/>
      <c r="F33" s="2"/>
      <c r="G33" s="2"/>
      <c r="H33" s="37">
        <v>30</v>
      </c>
      <c r="I33" s="37">
        <v>54</v>
      </c>
      <c r="J33" s="45" t="s">
        <v>111</v>
      </c>
      <c r="K33" s="4"/>
      <c r="L33" s="4"/>
      <c r="M33" s="4"/>
    </row>
    <row r="34" spans="1:13" ht="30" customHeight="1">
      <c r="A34" s="25"/>
      <c r="B34" s="2"/>
      <c r="C34" s="2"/>
      <c r="D34" s="2"/>
      <c r="E34" s="2"/>
      <c r="F34" s="2"/>
      <c r="G34" s="2"/>
      <c r="H34" s="37">
        <v>10</v>
      </c>
      <c r="I34" s="37">
        <v>48</v>
      </c>
      <c r="J34" s="70" t="s">
        <v>10</v>
      </c>
      <c r="K34" s="4"/>
      <c r="L34" s="4"/>
      <c r="M34" s="4"/>
    </row>
    <row r="35" spans="1:13" ht="58.5" customHeight="1">
      <c r="A35" s="25" t="s">
        <v>77</v>
      </c>
      <c r="B35" s="2">
        <v>2</v>
      </c>
      <c r="C35" s="2"/>
      <c r="D35" s="2"/>
      <c r="E35" s="21">
        <v>1</v>
      </c>
      <c r="F35" s="2"/>
      <c r="G35" s="2"/>
      <c r="H35" s="28"/>
      <c r="I35" s="37"/>
      <c r="J35" s="59" t="s">
        <v>144</v>
      </c>
      <c r="K35" s="4"/>
      <c r="L35" s="4"/>
      <c r="M35" s="4"/>
    </row>
    <row r="36" spans="1:13" ht="15.75" customHeight="1">
      <c r="A36" s="25" t="s">
        <v>102</v>
      </c>
      <c r="B36" s="2">
        <v>1</v>
      </c>
      <c r="C36" s="2"/>
      <c r="D36" s="2"/>
      <c r="E36" s="21">
        <v>1</v>
      </c>
      <c r="F36" s="2"/>
      <c r="G36" s="2"/>
      <c r="H36" s="37"/>
      <c r="I36" s="37"/>
      <c r="J36" s="45" t="s">
        <v>13</v>
      </c>
      <c r="K36" s="4"/>
      <c r="L36" s="4"/>
      <c r="M36" s="4"/>
    </row>
    <row r="37" spans="1:13" ht="29.25" customHeight="1">
      <c r="A37" s="25"/>
      <c r="B37" s="2"/>
      <c r="C37" s="2"/>
      <c r="D37" s="2"/>
      <c r="E37" s="21"/>
      <c r="F37" s="2"/>
      <c r="G37" s="2"/>
      <c r="H37" s="37"/>
      <c r="I37" s="37"/>
      <c r="J37" s="45" t="s">
        <v>11</v>
      </c>
      <c r="K37" s="4"/>
      <c r="L37" s="4"/>
      <c r="M37" s="4"/>
    </row>
    <row r="38" spans="1:13" ht="33.75" customHeight="1">
      <c r="A38" s="25"/>
      <c r="B38" s="2"/>
      <c r="C38" s="2"/>
      <c r="D38" s="2"/>
      <c r="E38" s="21"/>
      <c r="F38" s="2"/>
      <c r="G38" s="2"/>
      <c r="H38" s="37"/>
      <c r="I38" s="37"/>
      <c r="J38" s="45" t="s">
        <v>12</v>
      </c>
      <c r="K38" s="4"/>
      <c r="L38" s="4"/>
      <c r="M38" s="4"/>
    </row>
    <row r="39" spans="1:13" ht="18.75" customHeight="1">
      <c r="A39" s="25" t="s">
        <v>103</v>
      </c>
      <c r="B39" s="2"/>
      <c r="C39" s="2"/>
      <c r="D39" s="2"/>
      <c r="E39" s="21"/>
      <c r="F39" s="2"/>
      <c r="G39" s="2"/>
      <c r="H39" s="41"/>
      <c r="I39" s="37"/>
      <c r="J39" s="40" t="s">
        <v>14</v>
      </c>
      <c r="K39" s="4"/>
      <c r="L39" s="4"/>
      <c r="M39" s="4"/>
    </row>
    <row r="40" spans="1:13" ht="15" customHeight="1">
      <c r="A40" s="25" t="s">
        <v>78</v>
      </c>
      <c r="B40" s="21"/>
      <c r="C40" s="3"/>
      <c r="D40" s="21"/>
      <c r="E40" s="3"/>
      <c r="F40" s="3"/>
      <c r="G40" s="2"/>
      <c r="H40" s="37"/>
      <c r="I40" s="37"/>
      <c r="J40" s="45" t="s">
        <v>15</v>
      </c>
      <c r="K40" s="4"/>
      <c r="L40" s="4"/>
      <c r="M40" s="4"/>
    </row>
    <row r="41" spans="1:13" ht="49.5" customHeight="1">
      <c r="A41" s="26" t="s">
        <v>68</v>
      </c>
      <c r="B41" s="2"/>
      <c r="C41" s="2"/>
      <c r="D41" s="2"/>
      <c r="E41" s="21"/>
      <c r="F41" s="21"/>
      <c r="G41" s="2"/>
      <c r="H41" s="44"/>
      <c r="I41" s="37"/>
      <c r="J41" s="45" t="s">
        <v>119</v>
      </c>
      <c r="K41" s="4"/>
      <c r="L41" s="4"/>
      <c r="M41" s="4"/>
    </row>
    <row r="42" spans="1:13" ht="58.5" customHeight="1">
      <c r="A42" s="25" t="s">
        <v>62</v>
      </c>
      <c r="B42" s="2">
        <v>2</v>
      </c>
      <c r="C42" s="2"/>
      <c r="D42" s="2"/>
      <c r="E42" s="21">
        <v>2</v>
      </c>
      <c r="F42" s="21"/>
      <c r="G42" s="2"/>
      <c r="H42" s="28"/>
      <c r="I42" s="4"/>
      <c r="J42" s="45" t="s">
        <v>118</v>
      </c>
      <c r="K42" s="4"/>
      <c r="L42" s="4"/>
      <c r="M42" s="4"/>
    </row>
    <row r="43" spans="1:13" ht="15.75" customHeight="1">
      <c r="A43" s="25" t="s">
        <v>60</v>
      </c>
      <c r="B43" s="2"/>
      <c r="C43" s="2"/>
      <c r="D43" s="2"/>
      <c r="E43" s="21"/>
      <c r="F43" s="21"/>
      <c r="G43" s="2"/>
      <c r="H43" s="37"/>
      <c r="I43" s="37"/>
      <c r="J43" s="45" t="s">
        <v>16</v>
      </c>
      <c r="K43" s="4"/>
      <c r="L43" s="4"/>
      <c r="M43" s="4"/>
    </row>
    <row r="44" spans="1:13" ht="16.5" customHeight="1">
      <c r="A44" s="25" t="s">
        <v>42</v>
      </c>
      <c r="B44" s="2"/>
      <c r="C44" s="2"/>
      <c r="D44" s="2"/>
      <c r="E44" s="21"/>
      <c r="F44" s="21"/>
      <c r="G44" s="2"/>
      <c r="H44" s="37"/>
      <c r="I44" s="37"/>
      <c r="J44" s="45" t="s">
        <v>129</v>
      </c>
      <c r="K44" s="4"/>
      <c r="L44" s="4"/>
      <c r="M44" s="4"/>
    </row>
    <row r="45" spans="1:13" ht="13.5" customHeight="1">
      <c r="A45" s="25" t="s">
        <v>48</v>
      </c>
      <c r="B45" s="2">
        <v>2</v>
      </c>
      <c r="C45" s="2"/>
      <c r="D45" s="2"/>
      <c r="E45" s="21"/>
      <c r="F45" s="21"/>
      <c r="G45" s="2"/>
      <c r="H45" s="37"/>
      <c r="I45" s="44"/>
      <c r="J45" s="45" t="s">
        <v>124</v>
      </c>
      <c r="K45" s="4"/>
      <c r="L45" s="4"/>
      <c r="M45" s="4"/>
    </row>
    <row r="46" spans="1:13" ht="41.25" customHeight="1">
      <c r="A46" s="19" t="s">
        <v>41</v>
      </c>
      <c r="B46" s="2">
        <v>2</v>
      </c>
      <c r="C46" s="2"/>
      <c r="D46" s="2"/>
      <c r="E46" s="27"/>
      <c r="F46" s="2"/>
      <c r="G46" s="2"/>
      <c r="H46" s="41"/>
      <c r="I46" s="37"/>
      <c r="J46" s="38" t="s">
        <v>133</v>
      </c>
      <c r="K46" s="4"/>
      <c r="L46" s="4"/>
      <c r="M46" s="4"/>
    </row>
    <row r="47" spans="1:13" ht="32.25" customHeight="1">
      <c r="A47" s="19" t="s">
        <v>63</v>
      </c>
      <c r="B47" s="2"/>
      <c r="C47" s="2"/>
      <c r="D47" s="2"/>
      <c r="E47" s="27"/>
      <c r="F47" s="2"/>
      <c r="G47" s="2"/>
      <c r="H47" s="41"/>
      <c r="I47" s="37"/>
      <c r="J47" s="45" t="s">
        <v>134</v>
      </c>
      <c r="K47" s="4"/>
      <c r="L47" s="4"/>
      <c r="M47" s="4"/>
    </row>
    <row r="48" spans="1:13" ht="30" customHeight="1">
      <c r="A48" s="19" t="s">
        <v>51</v>
      </c>
      <c r="B48" s="2">
        <v>1</v>
      </c>
      <c r="C48" s="2"/>
      <c r="D48" s="2"/>
      <c r="E48" s="21"/>
      <c r="F48" s="2"/>
      <c r="G48" s="2"/>
      <c r="H48" s="41"/>
      <c r="I48" s="47"/>
      <c r="J48" s="70" t="s">
        <v>136</v>
      </c>
      <c r="K48" s="4"/>
      <c r="L48" s="4"/>
      <c r="M48" s="4"/>
    </row>
    <row r="49" spans="1:13" ht="15" customHeight="1">
      <c r="A49" s="19" t="s">
        <v>94</v>
      </c>
      <c r="B49" s="2"/>
      <c r="C49" s="2"/>
      <c r="D49" s="2"/>
      <c r="E49" s="21"/>
      <c r="F49" s="2"/>
      <c r="G49" s="2"/>
      <c r="H49" s="41"/>
      <c r="I49" s="47"/>
      <c r="J49" s="45" t="s">
        <v>135</v>
      </c>
      <c r="K49" s="4"/>
      <c r="L49" s="4"/>
      <c r="M49" s="4"/>
    </row>
    <row r="50" spans="1:13" ht="14.25" customHeight="1">
      <c r="A50" s="19" t="s">
        <v>61</v>
      </c>
      <c r="B50" s="2">
        <v>1</v>
      </c>
      <c r="C50" s="2"/>
      <c r="D50" s="4"/>
      <c r="E50" s="21"/>
      <c r="F50" s="2"/>
      <c r="G50" s="2"/>
      <c r="H50" s="41"/>
      <c r="I50" s="41"/>
      <c r="J50" s="63" t="s">
        <v>137</v>
      </c>
      <c r="K50" s="4"/>
      <c r="L50" s="4"/>
      <c r="M50" s="4"/>
    </row>
    <row r="51" spans="1:13" ht="14.25" customHeight="1">
      <c r="A51" s="19" t="s">
        <v>73</v>
      </c>
      <c r="B51" s="2"/>
      <c r="C51" s="2"/>
      <c r="D51" s="2"/>
      <c r="E51" s="21"/>
      <c r="F51" s="2"/>
      <c r="G51" s="2"/>
      <c r="H51" s="41"/>
      <c r="I51" s="41"/>
      <c r="J51" s="38" t="s">
        <v>145</v>
      </c>
      <c r="K51" s="4"/>
      <c r="L51" s="4"/>
      <c r="M51" s="4"/>
    </row>
    <row r="52" spans="1:13" ht="12.75" customHeight="1">
      <c r="A52" s="24" t="s">
        <v>44</v>
      </c>
      <c r="B52" s="10">
        <f>SUM(B53:B68)</f>
        <v>14</v>
      </c>
      <c r="C52" s="10">
        <f>SUM(C53:C68)</f>
        <v>0</v>
      </c>
      <c r="D52" s="10">
        <v>14</v>
      </c>
      <c r="E52" s="10">
        <f>SUM(E53:E68)</f>
        <v>6</v>
      </c>
      <c r="F52" s="10"/>
      <c r="G52" s="10"/>
      <c r="H52" s="17">
        <f>SUM(H53:H68)</f>
        <v>56</v>
      </c>
      <c r="I52" s="17">
        <f>SUM(I53:I68)</f>
        <v>54</v>
      </c>
      <c r="J52" s="18"/>
      <c r="K52" s="4"/>
      <c r="L52" s="4"/>
      <c r="M52" s="4"/>
    </row>
    <row r="53" spans="1:13" ht="13.5" customHeight="1">
      <c r="A53" s="19" t="s">
        <v>39</v>
      </c>
      <c r="B53" s="2">
        <v>3</v>
      </c>
      <c r="C53" s="2"/>
      <c r="D53" s="2">
        <v>4</v>
      </c>
      <c r="E53" s="2"/>
      <c r="F53" s="2"/>
      <c r="G53" s="2"/>
      <c r="H53" s="37">
        <v>26</v>
      </c>
      <c r="I53" s="37">
        <v>6</v>
      </c>
      <c r="J53" s="36" t="s">
        <v>112</v>
      </c>
      <c r="K53" s="4"/>
      <c r="L53" s="4"/>
      <c r="M53" s="4"/>
    </row>
    <row r="54" spans="1:13" ht="29.25" customHeight="1">
      <c r="A54" s="19" t="s">
        <v>40</v>
      </c>
      <c r="B54" s="2">
        <v>2</v>
      </c>
      <c r="C54" s="2"/>
      <c r="D54" s="2"/>
      <c r="E54" s="2">
        <v>2</v>
      </c>
      <c r="F54" s="2"/>
      <c r="G54" s="2"/>
      <c r="H54" s="37">
        <v>30</v>
      </c>
      <c r="I54" s="37">
        <v>48</v>
      </c>
      <c r="J54" s="65" t="s">
        <v>6</v>
      </c>
      <c r="K54" s="4"/>
      <c r="L54" s="4"/>
      <c r="M54" s="4"/>
    </row>
    <row r="55" spans="1:13" ht="15" customHeight="1">
      <c r="A55" s="19" t="s">
        <v>78</v>
      </c>
      <c r="B55" s="2">
        <v>1</v>
      </c>
      <c r="C55" s="2"/>
      <c r="D55" s="2"/>
      <c r="E55" s="2"/>
      <c r="F55" s="2"/>
      <c r="G55" s="2"/>
      <c r="H55" s="37"/>
      <c r="I55" s="37"/>
      <c r="J55" s="45" t="s">
        <v>7</v>
      </c>
      <c r="K55" s="4"/>
      <c r="L55" s="4"/>
      <c r="M55" s="4"/>
    </row>
    <row r="56" spans="1:13" ht="15" customHeight="1">
      <c r="A56" s="19" t="s">
        <v>49</v>
      </c>
      <c r="B56" s="2">
        <v>2</v>
      </c>
      <c r="C56" s="2"/>
      <c r="D56" s="2"/>
      <c r="E56" s="27"/>
      <c r="F56" s="2"/>
      <c r="G56" s="2"/>
      <c r="H56" s="37"/>
      <c r="I56" s="37"/>
      <c r="J56" s="40" t="s">
        <v>8</v>
      </c>
      <c r="K56" s="4"/>
      <c r="L56" s="4"/>
      <c r="M56" s="4"/>
    </row>
    <row r="57" spans="1:13" ht="15.75" customHeight="1">
      <c r="A57" s="19" t="s">
        <v>61</v>
      </c>
      <c r="B57" s="2">
        <v>1</v>
      </c>
      <c r="C57" s="2"/>
      <c r="D57" s="28"/>
      <c r="E57" s="2"/>
      <c r="F57" s="2"/>
      <c r="G57" s="2"/>
      <c r="H57" s="37"/>
      <c r="I57" s="37"/>
      <c r="J57" s="71" t="s">
        <v>9</v>
      </c>
      <c r="K57" s="4"/>
      <c r="L57" s="4"/>
      <c r="M57" s="4"/>
    </row>
    <row r="58" spans="1:13" ht="17.25" customHeight="1">
      <c r="A58" s="19" t="s">
        <v>51</v>
      </c>
      <c r="B58" s="2">
        <v>1</v>
      </c>
      <c r="C58" s="2"/>
      <c r="D58" s="4"/>
      <c r="E58" s="48"/>
      <c r="F58" s="2"/>
      <c r="G58" s="2"/>
      <c r="H58" s="41"/>
      <c r="I58" s="37"/>
      <c r="J58" s="61" t="s">
        <v>115</v>
      </c>
      <c r="K58" s="4"/>
      <c r="L58" s="4"/>
      <c r="M58" s="4"/>
    </row>
    <row r="59" spans="1:13" ht="29.25" customHeight="1">
      <c r="A59" s="19" t="s">
        <v>84</v>
      </c>
      <c r="B59" s="2">
        <v>1</v>
      </c>
      <c r="C59" s="2"/>
      <c r="D59" s="2"/>
      <c r="E59" s="46">
        <v>1</v>
      </c>
      <c r="F59" s="2"/>
      <c r="G59" s="2"/>
      <c r="H59" s="37"/>
      <c r="I59" s="37"/>
      <c r="J59" s="62" t="s">
        <v>116</v>
      </c>
      <c r="K59" s="4"/>
      <c r="L59" s="4"/>
      <c r="M59" s="4"/>
    </row>
    <row r="60" spans="1:13" ht="46.5" customHeight="1">
      <c r="A60" s="19" t="s">
        <v>41</v>
      </c>
      <c r="B60" s="2">
        <v>2</v>
      </c>
      <c r="C60" s="2"/>
      <c r="D60" s="2"/>
      <c r="E60" s="2"/>
      <c r="F60" s="2"/>
      <c r="G60" s="2"/>
      <c r="H60" s="41"/>
      <c r="I60" s="41"/>
      <c r="J60" s="62" t="s">
        <v>130</v>
      </c>
      <c r="K60" s="4"/>
      <c r="L60" s="4"/>
      <c r="M60" s="4"/>
    </row>
    <row r="61" spans="1:13" ht="12.75" customHeight="1">
      <c r="A61" s="19" t="s">
        <v>96</v>
      </c>
      <c r="B61" s="2"/>
      <c r="C61" s="2"/>
      <c r="D61" s="2"/>
      <c r="E61" s="2"/>
      <c r="F61" s="41"/>
      <c r="G61" s="2"/>
      <c r="H61" s="4"/>
      <c r="I61" s="37"/>
      <c r="J61" s="65" t="s">
        <v>146</v>
      </c>
      <c r="K61" s="4"/>
      <c r="L61" s="4"/>
      <c r="M61" s="4"/>
    </row>
    <row r="62" spans="1:13" ht="15" customHeight="1">
      <c r="A62" s="19" t="s">
        <v>101</v>
      </c>
      <c r="B62" s="2"/>
      <c r="C62" s="2"/>
      <c r="D62" s="2"/>
      <c r="E62" s="2"/>
      <c r="F62" s="41"/>
      <c r="G62" s="2"/>
      <c r="H62" s="4"/>
      <c r="I62" s="37"/>
      <c r="J62" s="60" t="s">
        <v>125</v>
      </c>
      <c r="K62" s="4"/>
      <c r="L62" s="4"/>
      <c r="M62" s="4"/>
    </row>
    <row r="63" spans="1:13" ht="44.25" customHeight="1">
      <c r="A63" s="19" t="s">
        <v>102</v>
      </c>
      <c r="B63" s="2">
        <v>1</v>
      </c>
      <c r="C63" s="2"/>
      <c r="D63" s="2"/>
      <c r="E63" s="2">
        <v>3</v>
      </c>
      <c r="F63" s="41"/>
      <c r="G63" s="2"/>
      <c r="H63" s="4"/>
      <c r="I63" s="37"/>
      <c r="J63" s="45" t="s">
        <v>3</v>
      </c>
      <c r="K63" s="4"/>
      <c r="L63" s="4"/>
      <c r="M63" s="4"/>
    </row>
    <row r="64" spans="1:13" ht="45" customHeight="1">
      <c r="A64" s="19" t="s">
        <v>60</v>
      </c>
      <c r="B64" s="2"/>
      <c r="C64" s="2"/>
      <c r="D64" s="2"/>
      <c r="E64" s="2"/>
      <c r="F64" s="2"/>
      <c r="G64" s="2"/>
      <c r="H64" s="41"/>
      <c r="I64" s="37"/>
      <c r="J64" s="45" t="s">
        <v>2</v>
      </c>
      <c r="K64" s="4"/>
      <c r="L64" s="4"/>
      <c r="M64" s="4"/>
    </row>
    <row r="65" spans="1:13" ht="15.75" customHeight="1">
      <c r="A65" s="19" t="s">
        <v>59</v>
      </c>
      <c r="B65" s="2"/>
      <c r="C65" s="2"/>
      <c r="D65" s="2"/>
      <c r="E65" s="2"/>
      <c r="F65" s="2"/>
      <c r="G65" s="2"/>
      <c r="H65" s="41"/>
      <c r="I65" s="37"/>
      <c r="J65" s="54" t="s">
        <v>4</v>
      </c>
      <c r="K65" s="4"/>
      <c r="L65" s="4"/>
      <c r="M65" s="4"/>
    </row>
    <row r="66" spans="1:13" ht="15" customHeight="1">
      <c r="A66" s="19"/>
      <c r="B66" s="2"/>
      <c r="C66" s="2"/>
      <c r="D66" s="2"/>
      <c r="E66" s="2"/>
      <c r="F66" s="2"/>
      <c r="G66" s="2"/>
      <c r="H66" s="41"/>
      <c r="I66" s="37"/>
      <c r="J66" s="63" t="s">
        <v>122</v>
      </c>
      <c r="K66" s="4"/>
      <c r="L66" s="4"/>
      <c r="M66" s="4"/>
    </row>
    <row r="67" spans="1:13" ht="44.25" customHeight="1">
      <c r="A67" s="19" t="s">
        <v>63</v>
      </c>
      <c r="B67" s="2"/>
      <c r="C67" s="2"/>
      <c r="D67" s="2"/>
      <c r="E67" s="2"/>
      <c r="F67" s="2"/>
      <c r="G67" s="2"/>
      <c r="H67" s="41"/>
      <c r="I67" s="37"/>
      <c r="J67" s="60" t="s">
        <v>1</v>
      </c>
      <c r="K67" s="4"/>
      <c r="L67" s="4"/>
      <c r="M67" s="4"/>
    </row>
    <row r="68" spans="1:13" ht="14.25" customHeight="1">
      <c r="A68" s="19" t="s">
        <v>73</v>
      </c>
      <c r="B68" s="27"/>
      <c r="C68" s="2"/>
      <c r="D68" s="2"/>
      <c r="E68" s="20"/>
      <c r="F68" s="2"/>
      <c r="G68" s="2"/>
      <c r="H68" s="41"/>
      <c r="I68" s="41"/>
      <c r="J68" s="38" t="s">
        <v>35</v>
      </c>
      <c r="K68" s="4"/>
      <c r="L68" s="4"/>
      <c r="M68" s="4"/>
    </row>
    <row r="69" spans="1:13" ht="13.5" customHeight="1">
      <c r="A69" s="24" t="s">
        <v>47</v>
      </c>
      <c r="B69" s="10">
        <f>SUM(B70:B85)</f>
        <v>11</v>
      </c>
      <c r="C69" s="10">
        <f>SUM(C70:C85)</f>
        <v>0</v>
      </c>
      <c r="D69" s="10">
        <v>11</v>
      </c>
      <c r="E69" s="53">
        <f>70:70+71:71+72:72+73:73+74:74+75:75+76:76+77:77+78:78+79:79+80:80+81:81+82:82+83:83+84:84+85:85</f>
        <v>5</v>
      </c>
      <c r="F69" s="10"/>
      <c r="G69" s="10"/>
      <c r="H69" s="17">
        <f>SUM(H70:H85)</f>
        <v>41</v>
      </c>
      <c r="I69" s="17">
        <f>SUM(I70:I85)</f>
        <v>60</v>
      </c>
      <c r="J69" s="56"/>
      <c r="K69" s="4"/>
      <c r="L69" s="4"/>
      <c r="M69" s="4"/>
    </row>
    <row r="70" spans="1:13" ht="30" customHeight="1">
      <c r="A70" s="19" t="s">
        <v>39</v>
      </c>
      <c r="B70" s="2">
        <v>3</v>
      </c>
      <c r="C70" s="2"/>
      <c r="D70" s="2">
        <v>6</v>
      </c>
      <c r="E70" s="2"/>
      <c r="F70" s="2"/>
      <c r="G70" s="2"/>
      <c r="H70" s="37">
        <v>32</v>
      </c>
      <c r="I70" s="37">
        <v>12</v>
      </c>
      <c r="J70" s="36" t="s">
        <v>19</v>
      </c>
      <c r="K70" s="4"/>
      <c r="L70" s="4"/>
      <c r="M70" s="4"/>
    </row>
    <row r="71" spans="1:13" ht="30.75" customHeight="1">
      <c r="A71" s="19" t="s">
        <v>102</v>
      </c>
      <c r="B71" s="2">
        <v>2</v>
      </c>
      <c r="C71" s="2"/>
      <c r="D71" s="2"/>
      <c r="E71" s="2">
        <v>1</v>
      </c>
      <c r="F71" s="2"/>
      <c r="G71" s="2"/>
      <c r="H71" s="37">
        <v>9</v>
      </c>
      <c r="I71" s="37">
        <v>48</v>
      </c>
      <c r="J71" s="45" t="s">
        <v>132</v>
      </c>
      <c r="K71" s="4"/>
      <c r="L71" s="4"/>
      <c r="M71" s="4"/>
    </row>
    <row r="72" spans="1:13" ht="17.25" customHeight="1">
      <c r="A72" s="19" t="s">
        <v>101</v>
      </c>
      <c r="B72" s="2"/>
      <c r="C72" s="2"/>
      <c r="D72" s="2"/>
      <c r="E72" s="2"/>
      <c r="F72" s="2"/>
      <c r="G72" s="2"/>
      <c r="H72" s="37"/>
      <c r="I72" s="37"/>
      <c r="J72" s="45" t="s">
        <v>17</v>
      </c>
      <c r="K72" s="4"/>
      <c r="L72" s="4"/>
      <c r="M72" s="4"/>
    </row>
    <row r="73" spans="1:13" ht="15.75" customHeight="1">
      <c r="A73" s="19" t="s">
        <v>49</v>
      </c>
      <c r="B73" s="2">
        <v>2</v>
      </c>
      <c r="C73" s="2"/>
      <c r="D73" s="2"/>
      <c r="E73" s="2"/>
      <c r="F73" s="2"/>
      <c r="G73" s="2"/>
      <c r="H73" s="37"/>
      <c r="I73" s="37"/>
      <c r="J73" s="40" t="s">
        <v>18</v>
      </c>
      <c r="K73" s="4"/>
      <c r="L73" s="4"/>
      <c r="M73" s="4"/>
    </row>
    <row r="74" spans="1:13" ht="16.5" hidden="1" customHeight="1">
      <c r="A74" s="19" t="s">
        <v>95</v>
      </c>
      <c r="B74" s="2"/>
      <c r="C74" s="2"/>
      <c r="D74" s="2"/>
      <c r="E74" s="2"/>
      <c r="F74" s="2"/>
      <c r="G74" s="2"/>
      <c r="H74" s="37"/>
      <c r="I74" s="37"/>
      <c r="K74" s="4"/>
      <c r="L74" s="4"/>
      <c r="M74" s="4"/>
    </row>
    <row r="75" spans="1:13" ht="18" customHeight="1">
      <c r="A75" s="19" t="s">
        <v>41</v>
      </c>
      <c r="B75" s="2">
        <v>1</v>
      </c>
      <c r="C75" s="2"/>
      <c r="D75" s="2"/>
      <c r="E75" s="2"/>
      <c r="F75" s="2"/>
      <c r="G75" s="2"/>
      <c r="H75" s="37"/>
      <c r="I75" s="37"/>
      <c r="J75" s="57" t="s">
        <v>117</v>
      </c>
      <c r="K75" s="4"/>
      <c r="L75" s="4"/>
      <c r="M75" s="4"/>
    </row>
    <row r="76" spans="1:13" ht="14.25" customHeight="1">
      <c r="A76" s="19" t="s">
        <v>77</v>
      </c>
      <c r="B76" s="2">
        <v>1</v>
      </c>
      <c r="C76" s="2"/>
      <c r="D76" s="2"/>
      <c r="E76" s="2">
        <v>1</v>
      </c>
      <c r="F76" s="2"/>
      <c r="G76" s="2"/>
      <c r="H76" s="37"/>
      <c r="I76" s="44"/>
      <c r="J76" s="40" t="s">
        <v>120</v>
      </c>
      <c r="K76" s="4"/>
      <c r="L76" s="4"/>
      <c r="M76" s="4"/>
    </row>
    <row r="77" spans="1:13" ht="16.5" customHeight="1">
      <c r="A77" s="19" t="s">
        <v>62</v>
      </c>
      <c r="B77" s="2"/>
      <c r="C77" s="2"/>
      <c r="D77" s="2"/>
      <c r="E77" s="2">
        <v>3</v>
      </c>
      <c r="F77" s="2"/>
      <c r="G77" s="2"/>
      <c r="H77" s="37"/>
      <c r="I77" s="37"/>
      <c r="J77" s="40" t="s">
        <v>131</v>
      </c>
      <c r="K77" s="4"/>
      <c r="L77" s="4"/>
      <c r="M77" s="4"/>
    </row>
    <row r="78" spans="1:13" ht="15" hidden="1" customHeight="1">
      <c r="A78" s="19" t="s">
        <v>63</v>
      </c>
      <c r="B78" s="2"/>
      <c r="C78" s="2"/>
      <c r="D78" s="9"/>
      <c r="E78" s="2"/>
      <c r="F78" s="2"/>
      <c r="G78" s="2"/>
      <c r="H78" s="37"/>
      <c r="I78" s="37"/>
      <c r="K78" s="4"/>
      <c r="L78" s="4"/>
      <c r="M78" s="4"/>
    </row>
    <row r="79" spans="1:13" ht="15.75" customHeight="1">
      <c r="A79" s="19" t="s">
        <v>59</v>
      </c>
      <c r="B79" s="2"/>
      <c r="C79" s="2"/>
      <c r="D79" s="9"/>
      <c r="E79" s="2"/>
      <c r="F79" s="2"/>
      <c r="G79" s="2"/>
      <c r="H79" s="37" t="s">
        <v>76</v>
      </c>
      <c r="I79" s="37"/>
      <c r="J79" s="40" t="s">
        <v>126</v>
      </c>
      <c r="K79" s="4"/>
      <c r="L79" s="4"/>
      <c r="M79" s="4"/>
    </row>
    <row r="80" spans="1:13" ht="16.5" customHeight="1">
      <c r="A80" s="19" t="s">
        <v>121</v>
      </c>
      <c r="B80" s="2">
        <v>2</v>
      </c>
      <c r="C80" s="2"/>
      <c r="D80" s="9"/>
      <c r="E80" s="2"/>
      <c r="F80" s="2"/>
      <c r="G80" s="2"/>
      <c r="H80" s="37"/>
      <c r="I80" s="37"/>
      <c r="J80" s="40" t="s">
        <v>138</v>
      </c>
      <c r="K80" s="4"/>
      <c r="L80" s="4"/>
      <c r="M80" s="4"/>
    </row>
    <row r="81" spans="1:13" ht="15.75" customHeight="1">
      <c r="A81" s="19" t="s">
        <v>68</v>
      </c>
      <c r="B81" s="2"/>
      <c r="C81" s="2"/>
      <c r="D81" s="2"/>
      <c r="E81" s="2"/>
      <c r="F81" s="2"/>
      <c r="G81" s="2"/>
      <c r="H81" s="37"/>
      <c r="I81" s="37"/>
      <c r="J81" s="40" t="s">
        <v>139</v>
      </c>
      <c r="K81" s="4"/>
      <c r="L81" s="4"/>
      <c r="M81" s="4"/>
    </row>
    <row r="82" spans="1:13" ht="16.5" customHeight="1">
      <c r="A82" s="19" t="s">
        <v>78</v>
      </c>
      <c r="B82" s="2"/>
      <c r="C82" s="2"/>
      <c r="D82" s="2"/>
      <c r="E82" s="2"/>
      <c r="F82" s="2"/>
      <c r="G82" s="2"/>
      <c r="H82" s="37"/>
      <c r="I82" s="37"/>
      <c r="J82" s="45" t="s">
        <v>140</v>
      </c>
      <c r="K82" s="4"/>
      <c r="L82" s="4"/>
      <c r="M82" s="4"/>
    </row>
    <row r="83" spans="1:13" ht="13.5" hidden="1" customHeight="1">
      <c r="A83" s="19" t="s">
        <v>60</v>
      </c>
      <c r="B83" s="2"/>
      <c r="C83" s="2"/>
      <c r="D83" s="2"/>
      <c r="E83" s="2"/>
      <c r="F83" s="2"/>
      <c r="G83" s="2"/>
      <c r="H83" s="37"/>
      <c r="I83" s="37"/>
      <c r="J83" s="45"/>
      <c r="K83" s="4"/>
      <c r="L83" s="4"/>
      <c r="M83" s="4"/>
    </row>
    <row r="84" spans="1:13" ht="13.5" hidden="1" customHeight="1">
      <c r="A84" s="19" t="s">
        <v>51</v>
      </c>
      <c r="B84" s="2"/>
      <c r="C84" s="2"/>
      <c r="D84" s="2"/>
      <c r="E84" s="2"/>
      <c r="F84" s="2"/>
      <c r="G84" s="2"/>
      <c r="H84" s="37"/>
      <c r="I84" s="37"/>
      <c r="J84" s="45"/>
      <c r="K84" s="4"/>
      <c r="L84" s="4"/>
      <c r="M84" s="4"/>
    </row>
    <row r="85" spans="1:13" ht="15" customHeight="1">
      <c r="A85" s="19" t="s">
        <v>43</v>
      </c>
      <c r="B85" s="2"/>
      <c r="C85" s="2"/>
      <c r="D85" s="2"/>
      <c r="E85" s="2"/>
      <c r="F85" s="2"/>
      <c r="G85" s="2"/>
      <c r="H85" s="37"/>
      <c r="I85" s="37"/>
      <c r="J85" s="36" t="s">
        <v>147</v>
      </c>
      <c r="K85" s="4"/>
      <c r="L85" s="4"/>
      <c r="M85" s="4"/>
    </row>
    <row r="86" spans="1:13" ht="13.5" customHeight="1">
      <c r="A86" s="24" t="s">
        <v>45</v>
      </c>
      <c r="B86" s="10">
        <f>SUM(B87:B102)</f>
        <v>10</v>
      </c>
      <c r="C86" s="10">
        <f>SUM(C87:C102)</f>
        <v>0</v>
      </c>
      <c r="D86" s="10">
        <v>15</v>
      </c>
      <c r="E86" s="10">
        <f>87:87+88:88+89:89+90:90+91:91+92:92+93:93+94:94+95:95+96:96+97:97+98:98+99:99+100:100+101:101+102:102</f>
        <v>4</v>
      </c>
      <c r="F86" s="10"/>
      <c r="G86" s="10"/>
      <c r="H86" s="17">
        <f>SUM(H87:H102)</f>
        <v>34</v>
      </c>
      <c r="I86" s="43">
        <f>SUM(I87:I102)</f>
        <v>24</v>
      </c>
      <c r="J86" s="64"/>
      <c r="K86" s="4"/>
      <c r="L86" s="4"/>
      <c r="M86" s="4"/>
    </row>
    <row r="87" spans="1:13" ht="16.5" customHeight="1">
      <c r="A87" s="19" t="s">
        <v>39</v>
      </c>
      <c r="B87" s="2">
        <v>1</v>
      </c>
      <c r="C87" s="2"/>
      <c r="D87" s="2">
        <v>4</v>
      </c>
      <c r="E87" s="2"/>
      <c r="F87" s="2"/>
      <c r="G87" s="2"/>
      <c r="H87" s="37">
        <v>18</v>
      </c>
      <c r="I87" s="49">
        <v>18</v>
      </c>
      <c r="J87" s="36" t="s">
        <v>25</v>
      </c>
      <c r="K87" s="4"/>
      <c r="L87" s="4"/>
      <c r="M87" s="4"/>
    </row>
    <row r="88" spans="1:13" ht="60.75" customHeight="1">
      <c r="A88" s="19" t="s">
        <v>85</v>
      </c>
      <c r="B88" s="2">
        <v>1</v>
      </c>
      <c r="C88" s="2"/>
      <c r="D88" s="2"/>
      <c r="E88" s="2"/>
      <c r="F88" s="2"/>
      <c r="G88" s="2"/>
      <c r="H88" s="37">
        <v>16</v>
      </c>
      <c r="I88" s="50">
        <v>6</v>
      </c>
      <c r="J88" s="66" t="s">
        <v>128</v>
      </c>
      <c r="K88" s="4"/>
      <c r="L88" s="4"/>
      <c r="M88" s="4"/>
    </row>
    <row r="89" spans="1:13" ht="15" customHeight="1">
      <c r="A89" s="19" t="s">
        <v>97</v>
      </c>
      <c r="B89" s="2">
        <v>2</v>
      </c>
      <c r="C89" s="2"/>
      <c r="D89" s="2"/>
      <c r="E89" s="2">
        <v>2</v>
      </c>
      <c r="F89" s="2"/>
      <c r="G89" s="2"/>
      <c r="H89" s="37"/>
      <c r="I89" s="72"/>
      <c r="J89" s="40" t="s">
        <v>21</v>
      </c>
      <c r="K89" s="4"/>
      <c r="L89" s="4"/>
      <c r="M89" s="4"/>
    </row>
    <row r="90" spans="1:13" ht="16.5" customHeight="1">
      <c r="A90" s="19" t="s">
        <v>48</v>
      </c>
      <c r="B90" s="2">
        <v>1</v>
      </c>
      <c r="C90" s="2"/>
      <c r="D90" s="2"/>
      <c r="E90" s="46"/>
      <c r="F90" s="2"/>
      <c r="G90" s="2"/>
      <c r="H90" s="37"/>
      <c r="I90" s="37"/>
      <c r="J90" s="40" t="s">
        <v>22</v>
      </c>
      <c r="K90" s="4"/>
      <c r="L90" s="4"/>
      <c r="M90" s="4"/>
    </row>
    <row r="91" spans="1:13" ht="15" customHeight="1">
      <c r="A91" s="19" t="s">
        <v>86</v>
      </c>
      <c r="B91" s="20">
        <v>1</v>
      </c>
      <c r="C91" s="2"/>
      <c r="D91" s="2"/>
      <c r="E91" s="2">
        <v>2</v>
      </c>
      <c r="F91" s="2"/>
      <c r="G91" s="2"/>
      <c r="H91" s="41"/>
      <c r="I91" s="37"/>
      <c r="J91" s="38" t="s">
        <v>113</v>
      </c>
      <c r="K91" s="4"/>
      <c r="L91" s="4"/>
      <c r="M91" s="4"/>
    </row>
    <row r="92" spans="1:13" ht="15" customHeight="1">
      <c r="A92" s="19" t="s">
        <v>79</v>
      </c>
      <c r="B92" s="29"/>
      <c r="C92" s="2"/>
      <c r="D92" s="2"/>
      <c r="E92" s="2"/>
      <c r="F92" s="2"/>
      <c r="G92" s="2"/>
      <c r="H92" s="41"/>
      <c r="I92" s="37"/>
      <c r="J92" s="40" t="s">
        <v>20</v>
      </c>
      <c r="K92" s="4"/>
      <c r="L92" s="4"/>
      <c r="M92" s="4"/>
    </row>
    <row r="93" spans="1:13" ht="15" customHeight="1">
      <c r="A93" s="19" t="s">
        <v>41</v>
      </c>
      <c r="B93" s="2">
        <v>1</v>
      </c>
      <c r="C93" s="2"/>
      <c r="D93" s="2"/>
      <c r="E93" s="2"/>
      <c r="F93" s="2"/>
      <c r="G93" s="2"/>
      <c r="H93" s="41"/>
      <c r="I93" s="37"/>
      <c r="J93" s="40" t="s">
        <v>23</v>
      </c>
      <c r="K93" s="4"/>
      <c r="L93" s="4"/>
      <c r="M93" s="4"/>
    </row>
    <row r="94" spans="1:13" ht="15" customHeight="1">
      <c r="A94" s="19" t="s">
        <v>63</v>
      </c>
      <c r="B94" s="2"/>
      <c r="C94" s="2"/>
      <c r="D94" s="2"/>
      <c r="E94" s="2"/>
      <c r="F94" s="2"/>
      <c r="G94" s="2"/>
      <c r="H94" s="41"/>
      <c r="I94" s="41"/>
      <c r="J94" s="40" t="s">
        <v>24</v>
      </c>
      <c r="K94" s="4"/>
      <c r="L94" s="4"/>
      <c r="M94" s="4"/>
    </row>
    <row r="95" spans="1:13" ht="15" customHeight="1">
      <c r="A95" s="19" t="s">
        <v>98</v>
      </c>
      <c r="B95" s="2"/>
      <c r="C95" s="2"/>
      <c r="D95" s="2"/>
      <c r="E95" s="2"/>
      <c r="F95" s="2"/>
      <c r="G95" s="2"/>
      <c r="H95" s="41"/>
      <c r="I95" s="41"/>
      <c r="J95" s="40" t="s">
        <v>123</v>
      </c>
      <c r="K95" s="4"/>
      <c r="L95" s="4"/>
      <c r="M95" s="4"/>
    </row>
    <row r="96" spans="1:13" ht="15.75" customHeight="1">
      <c r="A96" s="19" t="s">
        <v>68</v>
      </c>
      <c r="B96" s="2"/>
      <c r="C96" s="2"/>
      <c r="D96" s="2"/>
      <c r="E96" s="2"/>
      <c r="F96" s="2"/>
      <c r="G96" s="2"/>
      <c r="H96" s="41"/>
      <c r="I96" s="37"/>
      <c r="J96" s="38" t="s">
        <v>127</v>
      </c>
      <c r="K96" s="4"/>
      <c r="L96" s="4"/>
      <c r="M96" s="4"/>
    </row>
    <row r="97" spans="1:13" ht="31.5" customHeight="1">
      <c r="A97" s="19" t="s">
        <v>61</v>
      </c>
      <c r="B97" s="2">
        <v>1</v>
      </c>
      <c r="C97" s="2"/>
      <c r="D97" s="2"/>
      <c r="E97" s="2"/>
      <c r="F97" s="2"/>
      <c r="G97" s="2"/>
      <c r="H97" s="41"/>
      <c r="I97" s="41"/>
      <c r="J97" s="40" t="s">
        <v>141</v>
      </c>
      <c r="K97" s="4"/>
      <c r="L97" s="4"/>
      <c r="M97" s="4"/>
    </row>
    <row r="98" spans="1:13" ht="32.25" customHeight="1">
      <c r="A98" s="19" t="s">
        <v>100</v>
      </c>
      <c r="B98" s="2">
        <v>1</v>
      </c>
      <c r="C98" s="2"/>
      <c r="D98" s="2"/>
      <c r="E98" s="2"/>
      <c r="F98" s="51"/>
      <c r="G98" s="2"/>
      <c r="H98" s="41"/>
      <c r="I98" s="41"/>
      <c r="J98" s="45" t="s">
        <v>142</v>
      </c>
      <c r="K98" s="4"/>
      <c r="L98" s="4"/>
      <c r="M98" s="4"/>
    </row>
    <row r="99" spans="1:13" ht="13.5" hidden="1" customHeight="1">
      <c r="A99" s="19" t="s">
        <v>60</v>
      </c>
      <c r="B99" s="2"/>
      <c r="C99" s="2"/>
      <c r="D99" s="2"/>
      <c r="E99" s="2"/>
      <c r="F99" s="2"/>
      <c r="G99" s="2"/>
      <c r="H99" s="41"/>
      <c r="I99" s="37"/>
      <c r="J99" s="45"/>
      <c r="K99" s="4"/>
      <c r="L99" s="4"/>
      <c r="M99" s="4"/>
    </row>
    <row r="100" spans="1:13" ht="15" customHeight="1">
      <c r="A100" s="19" t="s">
        <v>51</v>
      </c>
      <c r="B100" s="2">
        <v>1</v>
      </c>
      <c r="C100" s="2"/>
      <c r="D100" s="2"/>
      <c r="E100" s="4"/>
      <c r="F100" s="2"/>
      <c r="G100" s="2"/>
      <c r="H100" s="41"/>
      <c r="I100" s="37"/>
      <c r="J100" s="45" t="s">
        <v>148</v>
      </c>
      <c r="K100" s="4"/>
      <c r="L100" s="4"/>
      <c r="M100" s="4"/>
    </row>
    <row r="101" spans="1:13" ht="15" hidden="1" customHeight="1">
      <c r="A101" s="19" t="s">
        <v>74</v>
      </c>
      <c r="B101" s="2"/>
      <c r="C101" s="2"/>
      <c r="D101" s="2"/>
      <c r="E101" s="52"/>
      <c r="F101" s="2"/>
      <c r="G101" s="2"/>
      <c r="H101" s="41"/>
      <c r="I101" s="37"/>
      <c r="K101" s="4"/>
      <c r="L101" s="4"/>
      <c r="M101" s="4"/>
    </row>
    <row r="102" spans="1:13" ht="15" hidden="1" customHeight="1">
      <c r="A102" s="19" t="s">
        <v>42</v>
      </c>
      <c r="B102" s="2"/>
      <c r="C102" s="4"/>
      <c r="D102" s="2"/>
      <c r="E102" s="2"/>
      <c r="F102" s="2"/>
      <c r="G102" s="2"/>
      <c r="H102" s="41"/>
      <c r="I102" s="41"/>
      <c r="J102" s="58"/>
      <c r="K102" s="4"/>
      <c r="L102" s="4"/>
      <c r="M102" s="4"/>
    </row>
    <row r="103" spans="1:13" ht="14.25" customHeight="1">
      <c r="A103" s="24" t="s">
        <v>46</v>
      </c>
      <c r="B103" s="10">
        <f t="shared" ref="B103:E104" si="0">B86+B69+B52+B32+B5</f>
        <v>62</v>
      </c>
      <c r="C103" s="10">
        <f t="shared" si="0"/>
        <v>0</v>
      </c>
      <c r="D103" s="10">
        <f t="shared" si="0"/>
        <v>80</v>
      </c>
      <c r="E103" s="10">
        <f t="shared" si="0"/>
        <v>20</v>
      </c>
      <c r="F103" s="10" t="e">
        <f>104:104+105:105+106:106+107:107+108:108+109:109+110:110+111:111+114:114+115:115+116:116+117:117+118:118+120:120+#REF!+121:121+122:122+123:123+124:124+128:128+129:129+130:130</f>
        <v>#REF!</v>
      </c>
      <c r="G103" s="10">
        <f>G86+G69+G52+G32+G5</f>
        <v>0</v>
      </c>
      <c r="H103" s="17">
        <f>H5+H32+H52+H69+H86</f>
        <v>191</v>
      </c>
      <c r="I103" s="17">
        <f>I5+I32+I52+I69+I86</f>
        <v>288</v>
      </c>
      <c r="J103" s="18"/>
      <c r="K103" s="4"/>
      <c r="L103" s="4"/>
      <c r="M103" s="4"/>
    </row>
    <row r="104" spans="1:13" ht="15" customHeight="1">
      <c r="A104" s="19" t="s">
        <v>39</v>
      </c>
      <c r="B104" s="28">
        <f t="shared" si="0"/>
        <v>11</v>
      </c>
      <c r="C104" s="28">
        <f t="shared" si="0"/>
        <v>0</v>
      </c>
      <c r="D104" s="28">
        <f t="shared" si="0"/>
        <v>22</v>
      </c>
      <c r="E104" s="28">
        <f t="shared" si="0"/>
        <v>0</v>
      </c>
      <c r="F104" s="28">
        <f>F87+F70+F53+F33+F6</f>
        <v>0</v>
      </c>
      <c r="G104" s="28"/>
      <c r="H104" s="28"/>
      <c r="I104" s="28"/>
      <c r="J104" s="28"/>
      <c r="K104" s="4"/>
      <c r="L104" s="4"/>
      <c r="M104" s="4"/>
    </row>
    <row r="105" spans="1:13" ht="14.25" customHeight="1">
      <c r="A105" s="30" t="s">
        <v>40</v>
      </c>
      <c r="B105" s="31">
        <f>B77+B54+B42+B89+B10</f>
        <v>6</v>
      </c>
      <c r="C105" s="31">
        <f>C77+C54+C42+C89+C10</f>
        <v>0</v>
      </c>
      <c r="D105" s="31"/>
      <c r="E105" s="31">
        <f>E77+E54+E42+E89+E10</f>
        <v>9</v>
      </c>
      <c r="F105" s="3" t="e">
        <f>#REF!+F77+F54+#REF!+F42</f>
        <v>#REF!</v>
      </c>
      <c r="G105" s="28"/>
      <c r="H105" s="28"/>
      <c r="I105" s="28"/>
      <c r="J105" s="32"/>
      <c r="K105" s="4"/>
      <c r="L105" s="4"/>
      <c r="M105" s="4"/>
    </row>
    <row r="106" spans="1:13" ht="15" customHeight="1">
      <c r="A106" s="30" t="s">
        <v>77</v>
      </c>
      <c r="B106" s="28">
        <f>B88+B76+B59+B35+B9</f>
        <v>5</v>
      </c>
      <c r="C106" s="28" t="e">
        <f>C88+C76+C59+C35+#REF!</f>
        <v>#REF!</v>
      </c>
      <c r="D106" s="28"/>
      <c r="E106" s="3">
        <f>E88+E76+E59+E35+E9</f>
        <v>4</v>
      </c>
      <c r="F106" s="3" t="e">
        <f>F88+F76+F59+F35+#REF!</f>
        <v>#REF!</v>
      </c>
      <c r="G106" s="28" t="e">
        <f>G88+G76+G59+G35+#REF!</f>
        <v>#REF!</v>
      </c>
      <c r="H106" s="28"/>
      <c r="I106" s="28"/>
      <c r="J106" s="33"/>
      <c r="K106" s="4"/>
      <c r="L106" s="4"/>
      <c r="M106" s="4"/>
    </row>
    <row r="107" spans="1:13" ht="13.5" customHeight="1">
      <c r="A107" s="30" t="s">
        <v>104</v>
      </c>
      <c r="B107" s="28">
        <f>B13</f>
        <v>0</v>
      </c>
      <c r="C107" s="28">
        <f>C9</f>
        <v>0</v>
      </c>
      <c r="D107" s="28"/>
      <c r="E107" s="3">
        <v>0</v>
      </c>
      <c r="F107" s="3">
        <f>F9</f>
        <v>0</v>
      </c>
      <c r="G107" s="28"/>
      <c r="H107" s="28"/>
      <c r="I107" s="28"/>
      <c r="J107" s="33" t="s">
        <v>76</v>
      </c>
      <c r="K107" s="4"/>
      <c r="L107" s="4"/>
      <c r="M107" s="4"/>
    </row>
    <row r="108" spans="1:13" ht="14.25" customHeight="1">
      <c r="A108" s="30" t="s">
        <v>102</v>
      </c>
      <c r="B108" s="28">
        <f>B91+B71+B63+B36+B7</f>
        <v>7</v>
      </c>
      <c r="C108" s="28">
        <f>C91+C71+C63+C36+C7</f>
        <v>0</v>
      </c>
      <c r="D108" s="28"/>
      <c r="E108" s="28">
        <f>E91+E71+E63+E36+E7</f>
        <v>7</v>
      </c>
      <c r="F108" s="3" t="e">
        <f>F91+#REF!+#REF!+#REF!</f>
        <v>#REF!</v>
      </c>
      <c r="G108" s="28"/>
      <c r="H108" s="28"/>
      <c r="I108" s="28"/>
      <c r="J108" s="28" t="s">
        <v>36</v>
      </c>
      <c r="K108" s="4"/>
      <c r="L108" s="4"/>
      <c r="M108" s="4"/>
    </row>
    <row r="109" spans="1:13" ht="13.5" customHeight="1">
      <c r="A109" s="30" t="s">
        <v>41</v>
      </c>
      <c r="B109" s="28">
        <f>B93+B75+B60+B46+B11</f>
        <v>6</v>
      </c>
      <c r="C109" s="28">
        <f>C93+C75+C60+C46+C11</f>
        <v>0</v>
      </c>
      <c r="D109" s="28"/>
      <c r="E109" s="28">
        <f>E93+E75+E60+E46+E11</f>
        <v>0</v>
      </c>
      <c r="F109" s="3" t="e">
        <f>F93+#REF!+F60+F46+F11</f>
        <v>#REF!</v>
      </c>
      <c r="G109" s="28"/>
      <c r="H109" s="28"/>
      <c r="I109" s="28"/>
      <c r="J109" s="28"/>
      <c r="K109" s="4"/>
      <c r="L109" s="4"/>
      <c r="M109" s="4"/>
    </row>
    <row r="110" spans="1:13" ht="15.75" hidden="1" customHeight="1">
      <c r="A110" s="30" t="s">
        <v>89</v>
      </c>
      <c r="B110" s="28">
        <f>B24</f>
        <v>0</v>
      </c>
      <c r="C110" s="28">
        <f>C63</f>
        <v>0</v>
      </c>
      <c r="D110" s="28"/>
      <c r="E110" s="28">
        <v>0</v>
      </c>
      <c r="F110" s="28"/>
      <c r="G110" s="28"/>
      <c r="H110" s="28"/>
      <c r="I110" s="28"/>
      <c r="J110" s="4"/>
      <c r="K110" s="4"/>
      <c r="L110" s="4"/>
      <c r="M110" s="4"/>
    </row>
    <row r="111" spans="1:13" ht="14.25" hidden="1" customHeight="1">
      <c r="A111" s="30" t="s">
        <v>83</v>
      </c>
      <c r="B111" s="28">
        <f>B39</f>
        <v>0</v>
      </c>
      <c r="C111" s="28">
        <f>C39</f>
        <v>0</v>
      </c>
      <c r="D111" s="28"/>
      <c r="E111" s="28">
        <v>0</v>
      </c>
      <c r="F111" s="28">
        <v>0</v>
      </c>
      <c r="G111" s="28"/>
      <c r="H111" s="28"/>
      <c r="I111" s="28"/>
      <c r="J111" s="4"/>
      <c r="K111" s="4"/>
      <c r="L111" s="4"/>
      <c r="M111" s="4"/>
    </row>
    <row r="112" spans="1:13" ht="17.25" customHeight="1">
      <c r="A112" s="30" t="s">
        <v>107</v>
      </c>
      <c r="B112" s="28">
        <f>B19</f>
        <v>0</v>
      </c>
      <c r="C112" s="28"/>
      <c r="D112" s="28"/>
      <c r="E112" s="28"/>
      <c r="F112" s="28"/>
      <c r="G112" s="28"/>
      <c r="H112" s="28"/>
      <c r="I112" s="28"/>
      <c r="J112" s="28" t="s">
        <v>149</v>
      </c>
      <c r="K112" s="4"/>
      <c r="L112" s="4"/>
      <c r="M112" s="4"/>
    </row>
    <row r="113" spans="1:13" ht="14.25" hidden="1" customHeight="1">
      <c r="A113" s="30" t="s">
        <v>94</v>
      </c>
      <c r="B113" s="28">
        <f>B49+B28+B74+B61</f>
        <v>0</v>
      </c>
      <c r="C113" s="28"/>
      <c r="D113" s="28"/>
      <c r="E113" s="28"/>
      <c r="F113" s="28"/>
      <c r="G113" s="28"/>
      <c r="H113" s="28"/>
      <c r="I113" s="28"/>
      <c r="J113" s="28"/>
      <c r="K113" s="4"/>
      <c r="L113" s="4"/>
      <c r="M113" s="4"/>
    </row>
    <row r="114" spans="1:13" ht="12" hidden="1" customHeight="1">
      <c r="A114" s="30" t="s">
        <v>91</v>
      </c>
      <c r="B114" s="28">
        <f>B25</f>
        <v>0</v>
      </c>
      <c r="C114" s="28">
        <f>C25</f>
        <v>0</v>
      </c>
      <c r="D114" s="28"/>
      <c r="E114" s="28">
        <f>E25</f>
        <v>0</v>
      </c>
      <c r="F114" s="28">
        <f>F25</f>
        <v>0</v>
      </c>
      <c r="G114" s="28"/>
      <c r="H114" s="28"/>
      <c r="I114" s="28"/>
      <c r="J114" s="4"/>
      <c r="K114" s="4"/>
      <c r="L114" s="4"/>
      <c r="M114" s="4"/>
    </row>
    <row r="115" spans="1:13" ht="15" customHeight="1">
      <c r="A115" s="19" t="s">
        <v>42</v>
      </c>
      <c r="B115" s="28">
        <f>B102+B72+B44+B15</f>
        <v>0</v>
      </c>
      <c r="C115" s="28">
        <f>C15+C44+C55+C72+C102</f>
        <v>0</v>
      </c>
      <c r="D115" s="28"/>
      <c r="E115" s="28">
        <f>E102+E72+E55+E44+E15</f>
        <v>0</v>
      </c>
      <c r="F115" s="28">
        <f>F72+F55+F44+F15</f>
        <v>0</v>
      </c>
      <c r="G115" s="28"/>
      <c r="H115" s="28"/>
      <c r="I115" s="28"/>
      <c r="J115" s="28" t="s">
        <v>150</v>
      </c>
      <c r="K115" s="4"/>
      <c r="L115" s="4"/>
      <c r="M115" s="4"/>
    </row>
    <row r="116" spans="1:13" ht="14.25" customHeight="1">
      <c r="A116" s="30" t="s">
        <v>48</v>
      </c>
      <c r="B116" s="28">
        <f>B90+B73+B56+B45+B16</f>
        <v>8</v>
      </c>
      <c r="C116" s="28">
        <f>C90+C73+C56+C45+C16</f>
        <v>0</v>
      </c>
      <c r="D116" s="28"/>
      <c r="E116" s="28">
        <f>E90+E73+E56+E45+E16</f>
        <v>0</v>
      </c>
      <c r="F116" s="28">
        <f>F90+F73+F56+F45+F16</f>
        <v>0</v>
      </c>
      <c r="G116" s="28"/>
      <c r="H116" s="28"/>
      <c r="I116" s="28"/>
      <c r="J116" s="31"/>
      <c r="K116" s="4"/>
      <c r="L116" s="4"/>
      <c r="M116" s="4"/>
    </row>
    <row r="117" spans="1:13" ht="12" customHeight="1">
      <c r="A117" s="19" t="s">
        <v>70</v>
      </c>
      <c r="B117" s="28">
        <f>B20</f>
        <v>1</v>
      </c>
      <c r="C117" s="28"/>
      <c r="D117" s="28"/>
      <c r="E117" s="28"/>
      <c r="F117" s="28"/>
      <c r="G117" s="28"/>
      <c r="H117" s="28"/>
      <c r="I117" s="28"/>
      <c r="J117" s="28"/>
      <c r="K117" s="4"/>
      <c r="L117" s="4"/>
      <c r="M117" s="4"/>
    </row>
    <row r="118" spans="1:13" ht="14.25" customHeight="1">
      <c r="A118" s="19" t="s">
        <v>51</v>
      </c>
      <c r="B118" s="28">
        <f>B100+B84+B58+B48</f>
        <v>3</v>
      </c>
      <c r="C118" s="28">
        <f>C100+C84+C58+C48</f>
        <v>0</v>
      </c>
      <c r="D118" s="28"/>
      <c r="E118" s="28">
        <v>0</v>
      </c>
      <c r="F118" s="28">
        <f>F100+F84+F58+F48</f>
        <v>0</v>
      </c>
      <c r="G118" s="28"/>
      <c r="H118" s="28"/>
      <c r="I118" s="28"/>
      <c r="J118" s="28" t="s">
        <v>151</v>
      </c>
      <c r="K118" s="4"/>
      <c r="L118" s="4"/>
      <c r="M118" s="4"/>
    </row>
    <row r="119" spans="1:13" ht="12.75" customHeight="1">
      <c r="A119" s="19" t="s">
        <v>79</v>
      </c>
      <c r="B119" s="28">
        <f>B14+B92+B40+B82+B55</f>
        <v>1</v>
      </c>
      <c r="C119" s="28"/>
      <c r="D119" s="28"/>
      <c r="E119" s="28"/>
      <c r="F119" s="28"/>
      <c r="G119" s="28"/>
      <c r="H119" s="28"/>
      <c r="I119" s="28" t="s">
        <v>72</v>
      </c>
      <c r="J119" s="34"/>
      <c r="K119" s="4"/>
      <c r="L119" s="4"/>
      <c r="M119" s="4"/>
    </row>
    <row r="120" spans="1:13" ht="11.25" customHeight="1">
      <c r="A120" s="19" t="s">
        <v>75</v>
      </c>
      <c r="B120" s="28">
        <f>B8</f>
        <v>1</v>
      </c>
      <c r="C120" s="28">
        <f>C8</f>
        <v>0</v>
      </c>
      <c r="D120" s="28"/>
      <c r="E120" s="28">
        <f>E8</f>
        <v>0</v>
      </c>
      <c r="F120" s="28" t="e">
        <f>#REF!</f>
        <v>#REF!</v>
      </c>
      <c r="G120" s="28"/>
      <c r="H120" s="28"/>
      <c r="I120" s="28"/>
      <c r="J120" s="28"/>
      <c r="K120" s="4"/>
      <c r="L120" s="4"/>
      <c r="M120" s="4"/>
    </row>
    <row r="121" spans="1:13" ht="12" customHeight="1">
      <c r="A121" s="19" t="s">
        <v>50</v>
      </c>
      <c r="B121" s="28">
        <f>B21+B50+B80+B97+B57</f>
        <v>9</v>
      </c>
      <c r="C121" s="28">
        <f>C21+C50+C80+C97+C57</f>
        <v>0</v>
      </c>
      <c r="D121" s="28"/>
      <c r="E121" s="28">
        <f>E21+E80+E97</f>
        <v>0</v>
      </c>
      <c r="F121" s="28">
        <f>F21+F50+F80+F97+F57</f>
        <v>0</v>
      </c>
      <c r="G121" s="28"/>
      <c r="H121" s="28"/>
      <c r="I121" s="28"/>
      <c r="J121" s="2"/>
      <c r="K121" s="4"/>
      <c r="L121" s="4"/>
      <c r="M121" s="4"/>
    </row>
    <row r="122" spans="1:13" ht="12" customHeight="1">
      <c r="A122" s="19" t="s">
        <v>71</v>
      </c>
      <c r="B122" s="28">
        <f>B31+B101</f>
        <v>2</v>
      </c>
      <c r="C122" s="28"/>
      <c r="D122" s="28"/>
      <c r="E122" s="28"/>
      <c r="F122" s="28"/>
      <c r="G122" s="28"/>
      <c r="H122" s="28"/>
      <c r="I122" s="28"/>
      <c r="J122" s="2"/>
      <c r="K122" s="4"/>
      <c r="L122" s="4"/>
      <c r="M122" s="4"/>
    </row>
    <row r="123" spans="1:13" ht="12" hidden="1" customHeight="1">
      <c r="A123" s="19" t="s">
        <v>90</v>
      </c>
      <c r="B123" s="28">
        <f>B12</f>
        <v>0</v>
      </c>
      <c r="C123" s="28">
        <f>C12</f>
        <v>0</v>
      </c>
      <c r="D123" s="28"/>
      <c r="E123" s="28">
        <f>E12</f>
        <v>0</v>
      </c>
      <c r="F123" s="28" t="e">
        <f>#REF!</f>
        <v>#REF!</v>
      </c>
      <c r="G123" s="28"/>
      <c r="H123" s="28"/>
      <c r="I123" s="28"/>
      <c r="J123" s="2" t="s">
        <v>76</v>
      </c>
      <c r="K123" s="4"/>
      <c r="L123" s="4"/>
      <c r="M123" s="4"/>
    </row>
    <row r="124" spans="1:13" ht="13.5" customHeight="1">
      <c r="A124" s="19" t="s">
        <v>63</v>
      </c>
      <c r="B124" s="28">
        <f>B17+B78+B47+B67</f>
        <v>1</v>
      </c>
      <c r="C124" s="28"/>
      <c r="D124" s="28"/>
      <c r="E124" s="28"/>
      <c r="F124" s="28"/>
      <c r="G124" s="28"/>
      <c r="H124" s="28"/>
      <c r="I124" s="28"/>
      <c r="J124" s="2" t="s">
        <v>76</v>
      </c>
      <c r="K124" s="4"/>
      <c r="L124" s="4"/>
      <c r="M124" s="4"/>
    </row>
    <row r="125" spans="1:13" ht="13.5" hidden="1" customHeight="1">
      <c r="A125" s="19" t="s">
        <v>59</v>
      </c>
      <c r="B125" s="28">
        <f>B65+B79</f>
        <v>0</v>
      </c>
      <c r="C125" s="28">
        <f>C65+C79</f>
        <v>0</v>
      </c>
      <c r="D125" s="28"/>
      <c r="E125" s="28">
        <f>E65+E79</f>
        <v>0</v>
      </c>
      <c r="F125" s="28">
        <f>F65+F79</f>
        <v>0</v>
      </c>
      <c r="G125" s="28"/>
      <c r="H125" s="28"/>
      <c r="I125" s="28"/>
      <c r="J125" s="28"/>
      <c r="K125" s="4"/>
      <c r="L125" s="4"/>
      <c r="M125" s="4"/>
    </row>
    <row r="126" spans="1:13" ht="13.5" hidden="1" customHeight="1">
      <c r="A126" s="19" t="s">
        <v>60</v>
      </c>
      <c r="B126" s="28">
        <f>B27</f>
        <v>0</v>
      </c>
      <c r="C126" s="28"/>
      <c r="D126" s="28"/>
      <c r="E126" s="28"/>
      <c r="F126" s="28"/>
      <c r="G126" s="28"/>
      <c r="H126" s="28"/>
      <c r="I126" s="28"/>
      <c r="J126" s="28"/>
      <c r="K126" s="4"/>
      <c r="L126" s="4"/>
      <c r="M126" s="4"/>
    </row>
    <row r="127" spans="1:13" ht="12" hidden="1" customHeight="1">
      <c r="A127" s="19" t="s">
        <v>80</v>
      </c>
      <c r="B127" s="28">
        <f>B26</f>
        <v>0</v>
      </c>
      <c r="C127" s="28">
        <f>C26</f>
        <v>0</v>
      </c>
      <c r="D127" s="28"/>
      <c r="E127" s="28">
        <f>E26</f>
        <v>0</v>
      </c>
      <c r="F127" s="28">
        <f>F26</f>
        <v>0</v>
      </c>
      <c r="G127" s="28">
        <f>G26</f>
        <v>0</v>
      </c>
      <c r="H127" s="28"/>
      <c r="I127" s="28"/>
      <c r="J127" s="28"/>
      <c r="K127" s="4"/>
      <c r="L127" s="4"/>
      <c r="M127" s="4"/>
    </row>
    <row r="128" spans="1:13" ht="13.5" hidden="1" customHeight="1">
      <c r="A128" s="19" t="s">
        <v>105</v>
      </c>
      <c r="B128" s="28">
        <f>B30</f>
        <v>0</v>
      </c>
      <c r="C128" s="28"/>
      <c r="D128" s="28"/>
      <c r="E128" s="28"/>
      <c r="F128" s="28"/>
      <c r="G128" s="28"/>
      <c r="H128" s="28"/>
      <c r="I128" s="28"/>
      <c r="J128" s="28"/>
      <c r="K128" s="4"/>
      <c r="L128" s="4"/>
      <c r="M128" s="4"/>
    </row>
    <row r="129" spans="1:13" ht="12.75" customHeight="1">
      <c r="A129" s="19" t="s">
        <v>68</v>
      </c>
      <c r="B129" s="28">
        <f>B41+B23+B96+B81</f>
        <v>0</v>
      </c>
      <c r="C129" s="28"/>
      <c r="D129" s="28"/>
      <c r="E129" s="28"/>
      <c r="F129" s="28"/>
      <c r="G129" s="28"/>
      <c r="H129" s="28"/>
      <c r="I129" s="28"/>
      <c r="J129" s="2"/>
      <c r="K129" s="4"/>
      <c r="L129" s="4"/>
      <c r="M129" s="4"/>
    </row>
    <row r="130" spans="1:13" ht="13.5" customHeight="1">
      <c r="A130" s="30" t="s">
        <v>43</v>
      </c>
      <c r="B130" s="35">
        <f>B98+B85+B68+B51+B22</f>
        <v>1</v>
      </c>
      <c r="C130" s="35">
        <f>C98+C85+C68+C51+C22</f>
        <v>0</v>
      </c>
      <c r="D130" s="35">
        <f>D98+D85+D68+D51+D22</f>
        <v>0</v>
      </c>
      <c r="E130" s="35">
        <f>E98+E85+E68+E51+E22</f>
        <v>0</v>
      </c>
      <c r="F130" s="35">
        <f>F98+F85+F68+F51+F22</f>
        <v>0</v>
      </c>
      <c r="G130" s="35"/>
      <c r="H130" s="35"/>
      <c r="I130" s="35"/>
      <c r="J130" s="6" t="s">
        <v>0</v>
      </c>
    </row>
    <row r="131" spans="1:13" ht="26.25" customHeight="1">
      <c r="A131" s="8" t="s">
        <v>65</v>
      </c>
      <c r="B131" s="5" t="s">
        <v>57</v>
      </c>
      <c r="C131" s="13">
        <f>B103+C103</f>
        <v>62</v>
      </c>
      <c r="D131" s="7"/>
      <c r="E131" s="13" t="s">
        <v>58</v>
      </c>
      <c r="F131" s="13" t="e">
        <f>E103+F103</f>
        <v>#REF!</v>
      </c>
      <c r="G131" s="7"/>
      <c r="H131" s="7"/>
      <c r="I131" s="7"/>
      <c r="J131" s="1"/>
    </row>
    <row r="132" spans="1:13" ht="15.75">
      <c r="A132" s="1"/>
      <c r="B132" s="1"/>
      <c r="C132" s="1"/>
      <c r="D132" s="1"/>
      <c r="E132" s="1"/>
      <c r="F132" s="1"/>
      <c r="G132" s="1"/>
      <c r="H132" s="1"/>
      <c r="I132" s="1"/>
      <c r="J132" s="1"/>
    </row>
    <row r="133" spans="1:13" ht="15.75">
      <c r="A133" s="11"/>
      <c r="B133" s="6"/>
      <c r="C133" s="6"/>
      <c r="D133" s="6"/>
      <c r="E133" s="6"/>
      <c r="F133" s="1"/>
      <c r="G133" s="1"/>
      <c r="H133" s="1"/>
      <c r="I133" s="1"/>
      <c r="J133" s="1"/>
    </row>
    <row r="134" spans="1:13" ht="15.75">
      <c r="A134" s="1"/>
      <c r="B134" s="1"/>
      <c r="C134" s="1"/>
      <c r="D134" s="1"/>
      <c r="E134" s="1"/>
      <c r="F134" s="1"/>
      <c r="G134" s="1"/>
      <c r="H134" s="1"/>
      <c r="I134" s="1"/>
      <c r="J134" s="1"/>
    </row>
    <row r="135" spans="1:13" ht="15.75">
      <c r="A135" s="1"/>
      <c r="B135" s="1"/>
      <c r="C135" s="1"/>
      <c r="D135" s="1"/>
      <c r="E135" s="1"/>
      <c r="F135" s="1"/>
      <c r="G135" s="1"/>
      <c r="H135" s="1"/>
      <c r="I135" s="1"/>
      <c r="J135" s="1"/>
    </row>
    <row r="136" spans="1:13" ht="15.75">
      <c r="A136" s="1"/>
      <c r="B136" s="1"/>
      <c r="C136" s="1"/>
      <c r="D136" s="1"/>
      <c r="E136" s="1"/>
      <c r="F136" s="1"/>
      <c r="G136" s="1"/>
      <c r="H136" s="1"/>
      <c r="I136" s="1"/>
      <c r="J136" s="1"/>
    </row>
    <row r="137" spans="1:13" ht="15.75">
      <c r="A137" s="1"/>
      <c r="B137" s="1"/>
      <c r="C137" s="1"/>
      <c r="D137" s="1"/>
      <c r="E137" s="1"/>
      <c r="F137" s="1"/>
      <c r="G137" s="1"/>
      <c r="H137" s="1"/>
      <c r="I137" s="1"/>
      <c r="J137" s="1"/>
    </row>
    <row r="138" spans="1:13" ht="15.75">
      <c r="A138" s="1"/>
      <c r="B138" s="1"/>
      <c r="C138" s="1"/>
      <c r="D138" s="1"/>
      <c r="E138" s="1"/>
      <c r="F138" s="1"/>
      <c r="G138" s="1"/>
      <c r="H138" s="1"/>
      <c r="I138" s="1"/>
      <c r="J138" s="1"/>
    </row>
    <row r="139" spans="1:13" ht="15.75">
      <c r="A139" s="1"/>
      <c r="B139" s="1"/>
      <c r="C139" s="1"/>
      <c r="D139" s="1"/>
      <c r="E139" s="1"/>
      <c r="F139" s="1"/>
      <c r="G139" s="1"/>
      <c r="H139" s="1"/>
      <c r="I139" s="1"/>
      <c r="J139" s="1"/>
    </row>
    <row r="140" spans="1:13" ht="15.75">
      <c r="A140" s="1"/>
      <c r="B140" s="1"/>
      <c r="C140" s="1"/>
      <c r="D140" s="1"/>
      <c r="E140" s="1"/>
      <c r="F140" s="1"/>
      <c r="G140" s="1"/>
      <c r="H140" s="1"/>
      <c r="I140" s="1"/>
      <c r="J140" s="1"/>
    </row>
    <row r="141" spans="1:13" ht="15.75">
      <c r="A141" s="1"/>
      <c r="B141" s="1"/>
      <c r="C141" s="1"/>
      <c r="D141" s="1"/>
      <c r="E141" s="1"/>
      <c r="F141" s="1"/>
      <c r="G141" s="1"/>
      <c r="H141" s="1"/>
      <c r="I141" s="1"/>
      <c r="J141" s="1"/>
    </row>
    <row r="142" spans="1:13" ht="15.75">
      <c r="A142" s="1"/>
      <c r="B142" s="1"/>
      <c r="C142" s="1"/>
      <c r="D142" s="1"/>
      <c r="E142" s="1"/>
      <c r="F142" s="1"/>
      <c r="G142" s="1"/>
      <c r="H142" s="1"/>
      <c r="I142" s="1"/>
      <c r="J142" s="1"/>
    </row>
    <row r="143" spans="1:13" ht="15.75">
      <c r="A143" s="1"/>
      <c r="B143" s="1"/>
      <c r="C143" s="1"/>
      <c r="D143" s="1"/>
      <c r="E143" s="1"/>
      <c r="F143" s="1"/>
      <c r="G143" s="1"/>
      <c r="H143" s="1"/>
      <c r="I143" s="1"/>
      <c r="J143" s="1"/>
    </row>
    <row r="144" spans="1:13"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t="s">
        <v>76</v>
      </c>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c r="J471" s="1"/>
    </row>
    <row r="472" spans="1:10" ht="15.75">
      <c r="A472" s="1"/>
      <c r="B472" s="1"/>
      <c r="C472" s="1"/>
      <c r="D472" s="1"/>
      <c r="E472" s="1"/>
      <c r="F472" s="1"/>
      <c r="G472" s="1"/>
      <c r="H472" s="1"/>
      <c r="I472" s="1"/>
      <c r="J472" s="1"/>
    </row>
    <row r="473" spans="1:10" ht="15.75">
      <c r="A473" s="1"/>
      <c r="B473" s="1"/>
      <c r="C473" s="1"/>
      <c r="D473" s="1"/>
      <c r="E473" s="1"/>
      <c r="F473" s="1"/>
      <c r="G473" s="1"/>
      <c r="H473" s="1"/>
      <c r="I473" s="1"/>
    </row>
  </sheetData>
  <sheetCalcPr fullCalcOnLoad="1"/>
  <mergeCells count="12">
    <mergeCell ref="A2:J2"/>
    <mergeCell ref="B3:D3"/>
    <mergeCell ref="A3:A4"/>
    <mergeCell ref="J3:J4"/>
    <mergeCell ref="E3:I3"/>
    <mergeCell ref="J27:M27"/>
    <mergeCell ref="J19:M19"/>
    <mergeCell ref="J18:M18"/>
    <mergeCell ref="J24:M24"/>
    <mergeCell ref="J26:M26"/>
    <mergeCell ref="J23:M23"/>
    <mergeCell ref="J25:M25"/>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6" max="9" man="1"/>
    <brk id="8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2016-10-13T04:06:53Z</cp:lastPrinted>
  <dcterms:created xsi:type="dcterms:W3CDTF">1996-10-08T23:32:33Z</dcterms:created>
  <dcterms:modified xsi:type="dcterms:W3CDTF">2016-10-13T04:06:55Z</dcterms:modified>
</cp:coreProperties>
</file>