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Лист1!$A$2:$J$129</definedName>
  </definedNames>
  <calcPr calcId="125725" fullCalcOnLoad="1"/>
</workbook>
</file>

<file path=xl/calcChain.xml><?xml version="1.0" encoding="utf-8"?>
<calcChain xmlns="http://schemas.openxmlformats.org/spreadsheetml/2006/main">
  <c r="E84" i="1"/>
  <c r="E32"/>
  <c r="E49"/>
  <c r="E5"/>
  <c r="E67"/>
  <c r="E101" s="1"/>
  <c r="B5"/>
  <c r="I5"/>
  <c r="I84"/>
  <c r="I67"/>
  <c r="I32"/>
  <c r="I49"/>
  <c r="H84"/>
  <c r="H101" s="1"/>
  <c r="H67"/>
  <c r="H5"/>
  <c r="H32"/>
  <c r="H49"/>
  <c r="C107"/>
  <c r="E107"/>
  <c r="B107"/>
  <c r="C121"/>
  <c r="E121"/>
  <c r="B121"/>
  <c r="C118"/>
  <c r="E118"/>
  <c r="B118"/>
  <c r="C106"/>
  <c r="E106"/>
  <c r="B106"/>
  <c r="C103"/>
  <c r="E103"/>
  <c r="B103"/>
  <c r="B111"/>
  <c r="B32"/>
  <c r="B110"/>
  <c r="B124"/>
  <c r="B117"/>
  <c r="B105"/>
  <c r="B108"/>
  <c r="B109"/>
  <c r="B113"/>
  <c r="B123"/>
  <c r="B126"/>
  <c r="C112"/>
  <c r="E112"/>
  <c r="F112"/>
  <c r="B112"/>
  <c r="F102"/>
  <c r="F103"/>
  <c r="F104"/>
  <c r="F105"/>
  <c r="F106"/>
  <c r="F107"/>
  <c r="F113"/>
  <c r="F114"/>
  <c r="F116"/>
  <c r="F118"/>
  <c r="F119"/>
  <c r="F121"/>
  <c r="F128"/>
  <c r="E104"/>
  <c r="E113"/>
  <c r="E114"/>
  <c r="E119"/>
  <c r="E128"/>
  <c r="B104"/>
  <c r="F123"/>
  <c r="F125"/>
  <c r="E125"/>
  <c r="C109"/>
  <c r="C108"/>
  <c r="B84"/>
  <c r="B101" s="1"/>
  <c r="B67"/>
  <c r="B49"/>
  <c r="C32"/>
  <c r="C84"/>
  <c r="C67"/>
  <c r="C49"/>
  <c r="C5"/>
  <c r="C113"/>
  <c r="B116"/>
  <c r="B128"/>
  <c r="C128"/>
  <c r="D128"/>
  <c r="F5"/>
  <c r="C125"/>
  <c r="G125"/>
  <c r="C104"/>
  <c r="G104"/>
  <c r="C105"/>
  <c r="B127"/>
  <c r="B122"/>
  <c r="B114"/>
  <c r="E123"/>
  <c r="C123"/>
  <c r="C114"/>
  <c r="C116"/>
  <c r="C119"/>
  <c r="B119"/>
  <c r="B125"/>
  <c r="B120"/>
  <c r="C102"/>
  <c r="B102"/>
  <c r="B115"/>
  <c r="D101"/>
  <c r="D102"/>
  <c r="E102"/>
  <c r="G101"/>
  <c r="F101" l="1"/>
  <c r="F129" s="1"/>
  <c r="C101"/>
  <c r="C129" s="1"/>
  <c r="I101"/>
</calcChain>
</file>

<file path=xl/sharedStrings.xml><?xml version="1.0" encoding="utf-8"?>
<sst xmlns="http://schemas.openxmlformats.org/spreadsheetml/2006/main" count="215" uniqueCount="142">
  <si>
    <t>Директор  МУП "Пензадормост"                                                  В.А.Голохвастов</t>
  </si>
  <si>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тр.щ- 2ед</t>
    </r>
  </si>
  <si>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 С-Щедрина, Кирова, Пушкина, Кулакова, Суворова, Карпинского, Окружная, пр.Победы, 8Марта, Славы, Советская, Лермонтова, пл.Жукова, дорога от Глобуса до Карпинского с выездом на 8Марта, дорога от Островского до Карпинского, дорога от Карпинского до Глобуса, Революционная, Бекешская, Коммунистическая, М.Горького. - ПУМ-1ед</t>
    </r>
  </si>
  <si>
    <r>
      <t>Очистка от грязи  барьерных ограждений  и мойка</t>
    </r>
    <r>
      <rPr>
        <sz val="12"/>
        <rFont val="Times New Roman"/>
        <family val="1"/>
        <charset val="204"/>
      </rPr>
      <t>.-  ул.Кирова.Газель-мойка-1 ед, 2д.раб.</t>
    </r>
  </si>
  <si>
    <r>
      <t>Работа сан.патруля:</t>
    </r>
    <r>
      <rPr>
        <sz val="12"/>
        <rFont val="Times New Roman"/>
        <family val="1"/>
        <charset val="204"/>
      </rPr>
      <t xml:space="preserve">  Работа сан.патруля 6:00-16:00 3ам,5дор.раб.</t>
    </r>
  </si>
  <si>
    <r>
      <t>Очистка автомобильных остановок, площадок и урн от мусора вручную</t>
    </r>
    <r>
      <rPr>
        <sz val="11"/>
        <rFont val="Times New Roman"/>
        <family val="1"/>
        <charset val="204"/>
      </rPr>
      <t xml:space="preserve"> 6:00-16:00 3ам, 5дор.раб -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</si>
  <si>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r>
      <t>Очистка прилотковой частей дорожных покрытий вакуумно-подметальной машиной с увлажнением-</t>
    </r>
    <r>
      <rPr>
        <sz val="11"/>
        <color indexed="8"/>
        <rFont val="Times New Roman"/>
        <family val="1"/>
        <charset val="204"/>
      </rPr>
      <t>ул.Чкалова,Гоголя,н.р.Пенза,н.р.Мойки,С.Щедрина,Мира,Захарова,Ставского,Космодемьянская,Кирова,М.Горького,Славы,Пушкина-ПУМ-1 ед</t>
    </r>
  </si>
  <si>
    <r>
      <t>Подметание прилотковой зоны вручную</t>
    </r>
    <r>
      <rPr>
        <sz val="11"/>
        <rFont val="Times New Roman"/>
        <family val="1"/>
        <charset val="204"/>
      </rPr>
      <t>-ул.Белинского,Пушкина,Кирова,Театральный проезд.- 9 чел</t>
    </r>
  </si>
  <si>
    <r>
      <t>Погрузка и перевозка смета-</t>
    </r>
    <r>
      <rPr>
        <sz val="11"/>
        <rFont val="Times New Roman"/>
        <family val="1"/>
        <charset val="204"/>
      </rPr>
      <t>-ул.Белинского,Пушкина,Кирова,Театральный проезд (КО-707 - 2 ед., самосвал - 2 ед., погр. - 2 ед.)</t>
    </r>
  </si>
  <si>
    <r>
      <t>Очистка от грязи и мусора тротуаров вручную</t>
    </r>
    <r>
      <rPr>
        <sz val="11"/>
        <rFont val="Times New Roman"/>
        <family val="1"/>
        <charset val="204"/>
      </rPr>
      <t>-ул.Белинского,Пушкина,Кирова,Театральный проезд.- 9 чел</t>
    </r>
  </si>
  <si>
    <r>
      <t>Очистка прилотковой части дорожных покрытий вакуумно-подметальной машиной с увлажнением-</t>
    </r>
    <r>
      <rPr>
        <sz val="11"/>
        <rFont val="Times New Roman"/>
        <family val="1"/>
        <charset val="204"/>
      </rPr>
      <t>ул.Стасова,Рахманинова,Пестеля,Лозицкой,Глазунова,ул.Лядова,ул.Ладожская,пр.Победы,ул.Беляева..-ПУМ-1 ед</t>
    </r>
  </si>
  <si>
    <r>
      <t>Механизированная очистка осевых полос и зон безопасности вакуумно-подметальной машиной</t>
    </r>
    <r>
      <rPr>
        <sz val="11"/>
        <rFont val="Times New Roman"/>
        <family val="1"/>
        <charset val="204"/>
      </rPr>
      <t>.пр.Победы,ул.Стасова,Пестеля,Глазунова,ул.Беляева.-ПУМ-1ед</t>
    </r>
  </si>
  <si>
    <t>Работа сан.патруля- Маршрут 1,2,3,Газель-1ед,Уаз-1ед, дор.раб-3чел.</t>
  </si>
  <si>
    <r>
      <t>Очистка от грязи и мусора  тротуаров вручную:</t>
    </r>
    <r>
      <rPr>
        <sz val="11"/>
        <rFont val="Times New Roman"/>
        <family val="1"/>
        <charset val="204"/>
      </rPr>
      <t>пк-1 ед,мтз-1ед,самосвал-1ед,дор.раб-2 чел-</t>
    </r>
    <r>
      <rPr>
        <b/>
        <sz val="11"/>
        <rFont val="Times New Roman"/>
        <family val="1"/>
        <charset val="204"/>
      </rPr>
      <t xml:space="preserve"> ул.Циолковского,пр.Победы.</t>
    </r>
  </si>
  <si>
    <r>
      <t xml:space="preserve">Очистка автомобильных остановок, площадок и урн от мусора вручную </t>
    </r>
    <r>
      <rPr>
        <sz val="11"/>
        <rFont val="Times New Roman"/>
        <family val="1"/>
        <charset val="204"/>
      </rPr>
      <t>- по району- Газель-1 ед,2 чел</t>
    </r>
  </si>
  <si>
    <r>
      <t>ПРОЧИЕ  РАБОТЫ: восстановление бордюрного камня -</t>
    </r>
    <r>
      <rPr>
        <sz val="11"/>
        <rFont val="Times New Roman"/>
        <family val="1"/>
        <charset val="204"/>
      </rPr>
      <t xml:space="preserve"> ул  65 лет Победы,ул.Рахманинова-УАЗ-1 ед, 4 чел</t>
    </r>
  </si>
  <si>
    <r>
      <t xml:space="preserve">Подметание прилотковой зоны вручную- </t>
    </r>
    <r>
      <rPr>
        <sz val="11"/>
        <rFont val="Times New Roman"/>
        <family val="1"/>
        <charset val="204"/>
      </rPr>
      <t xml:space="preserve">  ул.  Дружбы,  Медицинская  (раб. - 8 чел.)</t>
    </r>
  </si>
  <si>
    <r>
      <t>Погрузка и перевозка смета-</t>
    </r>
    <r>
      <rPr>
        <sz val="11"/>
        <rFont val="Times New Roman"/>
        <family val="1"/>
        <charset val="204"/>
      </rPr>
      <t xml:space="preserve"> Погр - 2,  ММЗ - 2,  КО707 - 1,  Паз - 1,   ул.  Дружбы,  Медицинская </t>
    </r>
  </si>
  <si>
    <r>
      <t>Очистка от грязи и мусора тротуаров вручную-</t>
    </r>
    <r>
      <rPr>
        <sz val="11"/>
        <rFont val="Times New Roman"/>
        <family val="1"/>
        <charset val="204"/>
      </rPr>
      <t>ул.  Дружбы,  Медицинская  (раб. - 8 чел.)</t>
    </r>
  </si>
  <si>
    <r>
      <t>Очистка от грязи и мусора тротуаров с помощью подметальной машины :</t>
    </r>
    <r>
      <rPr>
        <sz val="11"/>
        <rFont val="Times New Roman"/>
        <family val="1"/>
        <charset val="204"/>
      </rPr>
      <t xml:space="preserve"> КО707- 1,    Литвинова,  Каракозова,  Саранская,   Суворова, Октябрьская, Долгова, Плеханова, Московская, Чехова, Урицкого, Тухачевского, Павлушкина, Долгорукова, Дружбы, К. Цеткин,  Чаадаева, Луначарского, Подлесная,  Толостова,  Пролетарская,  Дзержинского,  Пенза - 1, </t>
    </r>
  </si>
  <si>
    <r>
      <t xml:space="preserve">ПРОЧИЕ  РАБОТЫ:  1). Мелкоямочный ремонт: </t>
    </r>
    <r>
      <rPr>
        <sz val="11"/>
        <rFont val="Times New Roman"/>
        <family val="1"/>
        <charset val="204"/>
      </rPr>
      <t>Погр - 1,   ММЗ - 1,  дор рабоч - 2 чел,  ул Долгорукова 31 А,  Чаадаева,  Дорога   до  ФАД М - 5 Урал</t>
    </r>
    <r>
      <rPr>
        <b/>
        <sz val="11"/>
        <rFont val="Times New Roman"/>
        <family val="1"/>
        <charset val="204"/>
      </rPr>
      <t xml:space="preserve">        2).  Укрепление обочин :  </t>
    </r>
    <r>
      <rPr>
        <sz val="11"/>
        <rFont val="Times New Roman"/>
        <family val="1"/>
        <charset val="204"/>
      </rPr>
      <t xml:space="preserve">Погр - 1,  МАЗ - 1,  ДЗ - 1,   Дорога до ФАД М - 5 Урал </t>
    </r>
  </si>
  <si>
    <r>
      <t>Ремонт колодцев-</t>
    </r>
    <r>
      <rPr>
        <sz val="12"/>
        <rFont val="Times New Roman"/>
        <family val="1"/>
        <charset val="204"/>
      </rPr>
      <t>ул Н.Тамбовская-ГАЗ-манип-1 ед, 1 чел</t>
    </r>
  </si>
  <si>
    <r>
      <t>Очистка оголовков-</t>
    </r>
    <r>
      <rPr>
        <sz val="12"/>
        <color indexed="8"/>
        <rFont val="Times New Roman"/>
        <family val="1"/>
        <charset val="204"/>
      </rPr>
      <t>по городу- с/свал-1 ед, 2 чел</t>
    </r>
  </si>
  <si>
    <r>
      <t xml:space="preserve">Подметание тротуаров и пешеходных мостиков вручную -  </t>
    </r>
    <r>
      <rPr>
        <sz val="11"/>
        <rFont val="Times New Roman"/>
        <family val="1"/>
        <charset val="204"/>
      </rPr>
      <t xml:space="preserve"> по ул.Крымской-67,99.,по ул.Фабричной,по ул.Фестивальной,по ул Парковой.  ЗИЛ(лет-ка)-1ед,раб-3чел.</t>
    </r>
  </si>
  <si>
    <t>В ночь: мастер Пономарева В.М.</t>
  </si>
  <si>
    <t>В ночь: мастер - Тельнова И.А.</t>
  </si>
  <si>
    <t>В ночь: мастер - Беззубов Е.</t>
  </si>
  <si>
    <t>В ночь: мастер -Черкунова Г.Н.</t>
  </si>
  <si>
    <r>
      <t>Очистка прилотковой части мостовых сооружений и подходов к ним вакуумно-подметальной машиной</t>
    </r>
    <r>
      <rPr>
        <sz val="11"/>
        <rFont val="Times New Roman"/>
        <family val="1"/>
        <charset val="204"/>
      </rPr>
      <t>-мост Измайловский, Бакунина, Терновский, п/пр Баумана-ПУ-1 ед</t>
    </r>
  </si>
  <si>
    <r>
      <t>Мех очистка осевых полос и зон безопасности вакуумно-подметальной машиной</t>
    </r>
    <r>
      <rPr>
        <sz val="11"/>
        <rFont val="Times New Roman"/>
        <family val="1"/>
        <charset val="204"/>
      </rPr>
      <t>-мост Измайловский, Бакунина, Терновский, п/пр Баумана-ПУ-1 ед</t>
    </r>
  </si>
  <si>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</si>
  <si>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</si>
  <si>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</si>
  <si>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</si>
  <si>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</si>
  <si>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</si>
  <si>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</si>
  <si>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</si>
  <si>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</si>
  <si>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</si>
  <si>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</si>
  <si>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</si>
  <si>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</si>
  <si>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</si>
  <si>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</si>
  <si>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</si>
  <si>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</si>
  <si>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</si>
  <si>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</si>
  <si>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</si>
  <si>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</si>
  <si>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</si>
  <si>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</si>
  <si>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</si>
  <si>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</si>
  <si>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</si>
  <si>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</si>
  <si>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</si>
  <si>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</si>
  <si>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</si>
  <si>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</si>
  <si>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</si>
  <si>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</si>
  <si>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</si>
  <si>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</si>
  <si>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</si>
  <si>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</si>
  <si>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</si>
  <si>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</si>
  <si>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</si>
  <si>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</si>
  <si>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</si>
  <si>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</si>
  <si>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</si>
  <si>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</si>
  <si>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</si>
  <si>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</si>
  <si>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</si>
  <si>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</si>
  <si>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</si>
  <si>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</si>
  <si>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</si>
  <si>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</si>
  <si>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</si>
  <si>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</si>
  <si>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</si>
  <si>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</si>
  <si>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</si>
  <si>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</si>
  <si>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</si>
  <si>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</si>
  <si>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</si>
  <si>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</si>
  <si>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</si>
  <si>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Ав/гр, Т-150</t>
  </si>
  <si>
    <t>экскаватор</t>
  </si>
  <si>
    <t>ПУ</t>
  </si>
  <si>
    <t>МТЗ-нож</t>
  </si>
  <si>
    <t>БЦМ</t>
  </si>
  <si>
    <t>Мотокаток</t>
  </si>
  <si>
    <t>Тр коса</t>
  </si>
  <si>
    <t>гидромолот</t>
  </si>
  <si>
    <t>В ночь:</t>
  </si>
  <si>
    <t>Газ.-летучка</t>
  </si>
  <si>
    <t xml:space="preserve">       Участок асфальтировки: </t>
  </si>
  <si>
    <t>Работа сан.патруля : По маршрутам №1-№3 (ММЗ - 2 ед., Газель - 1 ед., раб. - 6 чел.)</t>
  </si>
  <si>
    <t>Очистка автомобильных остановок,площадок и урн от мусора вручную:Сан патруль</t>
  </si>
  <si>
    <r>
      <t>В день: Участок мостового хозяйства -</t>
    </r>
    <r>
      <rPr>
        <sz val="11"/>
        <rFont val="Times New Roman"/>
        <family val="1"/>
        <charset val="204"/>
      </rPr>
      <t xml:space="preserve"> Работа сан.патруля-по маршрутам - Газель-1ед, раб-2 чел</t>
    </r>
  </si>
  <si>
    <r>
      <t xml:space="preserve">Очистка от грязи и мусора подземных переходов, лестничных сходов  вручную </t>
    </r>
    <r>
      <rPr>
        <sz val="12"/>
        <rFont val="Times New Roman"/>
        <family val="1"/>
        <charset val="204"/>
      </rPr>
      <t>- ул Красная, Московская 5, Кирова 2, 6/8; пр. Победы - раб-1 чел</t>
    </r>
  </si>
  <si>
    <r>
      <t>Очистка от грязи и мусора подземных пешеходных переходов  и лестничных сходов вручную -</t>
    </r>
    <r>
      <rPr>
        <sz val="11"/>
        <rFont val="Times New Roman"/>
        <family val="1"/>
        <charset val="204"/>
      </rPr>
      <t xml:space="preserve"> Пр. Победы - дор.раб-1 чел</t>
    </r>
  </si>
  <si>
    <r>
      <t xml:space="preserve">Очистка автомобильных остановок, площадок и урн от мусора вручную - </t>
    </r>
    <r>
      <rPr>
        <sz val="11"/>
        <rFont val="Times New Roman"/>
        <family val="1"/>
        <charset val="204"/>
      </rPr>
      <t>Сан патрулями - Пенза-1, Октябрьская, Суворова, Чехова, Чех.развязка, Луначарского, Чаадаева, Дружбы, К.Цеткин, Чапаева, дорога до ФАД М-5 Урал, Ушакова, Молодогвардейская, Горб.переулок,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</si>
  <si>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t>ГаЗель, УАЗ</t>
  </si>
  <si>
    <r>
      <t xml:space="preserve">Очистка прилотковой части вакуумно-подметальной машиной с увлажнением </t>
    </r>
    <r>
      <rPr>
        <sz val="11"/>
        <rFont val="Times New Roman"/>
        <family val="1"/>
        <charset val="204"/>
      </rPr>
      <t>- Урицкого, Славы, М-Горького, Лермонтова, Красная, К-Маркса, Советская, Володарского, п-д Пушкина, Пушкина, Плеханова, Гор.адм, Радищева, Бекешская, Некрасова, Толстого, Суворова, 8Марта, Карпинского, Пр.Победы, Коммунистическая, Дзержинского, Кулакова, Космодемьянской, Захарова, Мира, Пацаева, Ставского, Гладкова, Белинского, Пионерская, н. реки Мойки, н. реки Пензы, Гоголя, С. Щедрина, Чкалова.- ПУ-2 ед</t>
    </r>
  </si>
  <si>
    <t>Сведения о проделанной работе за сутки    18.10.16г по МУП "Пензадормост"</t>
  </si>
  <si>
    <t>Работа сан.патруля  По маршрутам №1-№2 (Газель - 1 ед.,с/свал-2 ед,раб. -6чел.)</t>
  </si>
  <si>
    <r>
      <t>Подметание прилотковой зоны вручную-</t>
    </r>
    <r>
      <rPr>
        <sz val="11"/>
        <rFont val="Times New Roman"/>
        <family val="1"/>
        <charset val="204"/>
      </rPr>
      <t xml:space="preserve"> ул Краснова (раб. - 8 чел.)</t>
    </r>
  </si>
  <si>
    <r>
      <t>Погрузка и перевозка смета</t>
    </r>
    <r>
      <rPr>
        <sz val="11"/>
        <rFont val="Times New Roman"/>
        <family val="1"/>
        <charset val="204"/>
      </rPr>
      <t>-ул Краснова-погр-1 ед, с/свал-1 ед</t>
    </r>
  </si>
  <si>
    <r>
      <t xml:space="preserve">Очистка прилотковой части вакуумно-подметальной машиной с увлажнением- ул </t>
    </r>
    <r>
      <rPr>
        <sz val="11"/>
        <color indexed="8"/>
        <rFont val="Times New Roman"/>
        <family val="1"/>
        <charset val="204"/>
      </rPr>
      <t>40 лет Октября, Баумана, Терновского, Центральная, Окружная,3-ий проезд Бурмистрова-Дизельная, Вишневая, Воронова,Гоголя, Калинина, Кижеватова, Красная, Краснова, Кривозерье, Куйбышева,Тамбовская, Н.Тамбовская, Перспективная, Петровская,Рябова,Свердлова,Богданова,Ватутина,Галетная, индустриальная,Металлистов, Молокова,Ремесленная,Ростовская, Токарная-тр.щ-2 ед</t>
    </r>
  </si>
  <si>
    <r>
      <t>Установка бордюра</t>
    </r>
    <r>
      <rPr>
        <sz val="11"/>
        <rFont val="Times New Roman"/>
        <family val="1"/>
        <charset val="204"/>
      </rPr>
      <t>-ул Лермонтова -МТРД-1 ед,летучка-1 ед, с/свал-2ед,погр-3 ед,трал-1 ед, а/кран-1 ед,11 чел</t>
    </r>
  </si>
  <si>
    <r>
      <t>ПРОЧИЕ  РАБОТЫ:  Демонтаж,монтаж  мет-го  перильного ограждения</t>
    </r>
    <r>
      <rPr>
        <sz val="11"/>
        <rFont val="Times New Roman"/>
        <family val="1"/>
        <charset val="204"/>
      </rPr>
      <t xml:space="preserve"> на Понтоном мосту. ЗИЛ(лет-ка)-1ед,ЗИЛ(САК)-1ед,раб.-4чел, с/свал-1 ед</t>
    </r>
    <r>
      <rPr>
        <b/>
        <sz val="11"/>
        <rFont val="Times New Roman"/>
        <family val="1"/>
        <charset val="204"/>
      </rPr>
      <t xml:space="preserve">.      Окраска перильного ограждения на </t>
    </r>
    <r>
      <rPr>
        <sz val="11"/>
        <rFont val="Times New Roman"/>
        <family val="1"/>
        <charset val="204"/>
      </rPr>
      <t>Б.Сурском мосту.,</t>
    </r>
    <r>
      <rPr>
        <b/>
        <sz val="11"/>
        <rFont val="Times New Roman"/>
        <family val="1"/>
        <charset val="204"/>
      </rPr>
      <t xml:space="preserve"> Грунтовка  ж/бет-х парапетных стен на Бакунинском м  .З</t>
    </r>
    <r>
      <rPr>
        <sz val="11"/>
        <rFont val="Times New Roman"/>
        <family val="1"/>
        <charset val="204"/>
      </rPr>
      <t>ИЛ(лет-ка)-1ед,раб-4чел.</t>
    </r>
  </si>
  <si>
    <r>
      <t>Промывка л/к</t>
    </r>
    <r>
      <rPr>
        <sz val="11"/>
        <rFont val="Times New Roman"/>
        <family val="1"/>
        <charset val="204"/>
      </rPr>
      <t>-ул Старочеркасская- г/дин-1 ед, 1 чел, пр Строителей,148- г/дин-1 ед, 2 чел, ИЛ-1 ед</t>
    </r>
  </si>
  <si>
    <t>СМЕТ- 12 тн</t>
  </si>
  <si>
    <r>
      <t>Очистка прилотковой части вакуумно-подметальной машиной с увлажнением-</t>
    </r>
    <r>
      <rPr>
        <sz val="11"/>
        <rFont val="Times New Roman"/>
        <family val="1"/>
        <charset val="204"/>
      </rPr>
      <t xml:space="preserve"> ул 40 лет Октября, Баумана, Терновского, Центральная, Окружная, 3-ий проезд Бурмистрова-Дизельная, Вишневая,  Воронова, Гоголя, Калинина, Кижеватова, Красная горка, Красная, Краснова, Кривозерье, Куйбышева, Ленинградская, М.Крылова, Металлистов,Тамбовская, Н.Тамбовская, Перспективная, Попова, Ленинградская, Свердлова,  Богданова, Ватутина - тр.щ-1 ед.</t>
    </r>
  </si>
  <si>
    <t>СМЕТ -  30 тн   ПГС - 25 м3</t>
  </si>
  <si>
    <r>
      <t>Мойка проезжей части дорог 1пм -</t>
    </r>
    <r>
      <rPr>
        <sz val="11"/>
        <rFont val="Times New Roman"/>
        <family val="1"/>
        <charset val="204"/>
      </rPr>
      <t>Славы,пл.Ленина.Гор.адм.Пл.Жукова,Кирова,,Володарского,пр.Пушкина,Пушкина</t>
    </r>
  </si>
  <si>
    <r>
      <t xml:space="preserve">Мойка прилотковой части дорог   - </t>
    </r>
    <r>
      <rPr>
        <sz val="11"/>
        <rFont val="Times New Roman"/>
        <family val="1"/>
        <charset val="204"/>
      </rPr>
      <t>1пм  Пушкина,пр.Пушкина,Урицкого  ,Славы,пл.Ленина,Обл.адм,Гор.адм.Пл.Жукова,Кирова,Володарского</t>
    </r>
  </si>
  <si>
    <r>
      <t xml:space="preserve">Очистка прилотковой части вакуумно-подметальной машиной с увлажнением: - </t>
    </r>
    <r>
      <rPr>
        <sz val="11"/>
        <rFont val="Times New Roman"/>
        <family val="1"/>
        <charset val="204"/>
      </rPr>
      <t>ул. Ленина, Гагарина, ИТР, Лазо, Крупская, Ударная, Леонова, Беляева, Циолковского, Титова, Остравная - ПУМ - 1ед.</t>
    </r>
  </si>
  <si>
    <r>
      <t xml:space="preserve">Очистка тротуаров от грязи и мусора: - </t>
    </r>
    <r>
      <rPr>
        <sz val="11"/>
        <rFont val="Times New Roman"/>
        <family val="1"/>
        <charset val="204"/>
      </rPr>
      <t>по маршрутам №1,2,3,4,5,6 - тр.щ. - 1ед.</t>
    </r>
  </si>
  <si>
    <r>
      <t>Мойка прилотковой части дорог: -</t>
    </r>
    <r>
      <rPr>
        <sz val="11"/>
        <rFont val="Times New Roman"/>
        <family val="1"/>
        <charset val="204"/>
      </rPr>
      <t xml:space="preserve"> ул. Байдукова, Литвинова, Аустрина - ПМ - 1ед.</t>
    </r>
  </si>
  <si>
    <r>
      <t xml:space="preserve">Мех. подметание прилотковой и проезжей части дорог: </t>
    </r>
    <r>
      <rPr>
        <sz val="11"/>
        <rFont val="Times New Roman"/>
        <family val="1"/>
        <charset val="204"/>
      </rPr>
      <t>- ул. Байдукова, Литвинова, Аустрина - тр.щ. - 1ед.</t>
    </r>
  </si>
  <si>
    <r>
      <t>Очистка прилотковой  части  дорожных покрытий вакуумно-подметальной машиной с увлажнением: - ул.</t>
    </r>
    <r>
      <rPr>
        <sz val="11"/>
        <rFont val="Times New Roman"/>
        <family val="1"/>
        <charset val="204"/>
      </rPr>
      <t xml:space="preserve"> Суворова, Бакунина, Плеханова, Октябрьская, Долгова, Чехова, Чеховская разв., Сурская, Московская, Володарского,  Урицкого, Луначарского, Ерик, Злобина, Сердобская, Тухачевского, Павлушкина, под ж/д мостом, Транспортная, Горб. переулок, Парковая, Тарханова, Автономная, Измайлова, вокруг нового моста, Антонова - ПУ -1ед. </t>
    </r>
  </si>
  <si>
    <r>
      <t>Мех. прометание прилотковой  части дорог: -</t>
    </r>
    <r>
      <rPr>
        <sz val="11"/>
        <rFont val="Times New Roman"/>
        <family val="1"/>
        <charset val="204"/>
      </rPr>
      <t>ул. Чехова, Чеховская разв., Суворова, Урицкого, Бакунина, Володарского, Октябрьская, Долгова, Сурская, Огородная, Московская, Каракозова, Луначарского, Чаадаева, Ерик, Злобина, Сердобская, Тухачевского, Павлушкина, Автономная, Гор. переулок, Парковая, Тарханова, Измайлова, Антонова, Дорога на Ахуны, Коннозаводская, Ягодная, Подлесная - тр.щ - 1 ед</t>
    </r>
  </si>
  <si>
    <t>СМЕТ-10 тн  ВОДА-6м3</t>
  </si>
  <si>
    <r>
      <t>Механизированная очистка осевых полос и зон безопасности-</t>
    </r>
    <r>
      <rPr>
        <sz val="11"/>
        <rFont val="Times New Roman"/>
        <family val="1"/>
        <charset val="204"/>
      </rPr>
      <t xml:space="preserve">  Луначарского,  Сурская,  Урицкого,  Суворова,  Чехова,   Чеховская развязка, Злобина, Сердобская, Тухачевского, Павлушкина,  Транспортная, Горбатов переулок,   Чаадаева,   Антонова,     Дорога на Ахуны,   Пролетарская ,  Дружбы,  Медицинская,  К. Цеткин,  Чапаева,  Светлая   (КО-707 - 1 ед.)</t>
    </r>
  </si>
  <si>
    <t>СМЁТ - 10тн ВОДА-6 м3</t>
  </si>
  <si>
    <t>СМЕТ - 28 тн  ВОДА-6 м3</t>
  </si>
  <si>
    <t>СМЕТ -  30 тн                 ВОДА-48 м3</t>
  </si>
  <si>
    <t>СМЕТ - 27 тн     ВОДА-6 м3</t>
  </si>
  <si>
    <t xml:space="preserve">СМЁТ - 9тн                  ВОДА - 36м3  </t>
  </si>
  <si>
    <t>В день:      СМЕТ -  97 тн     ВОДА-12 м3  ПГС-25м3</t>
  </si>
  <si>
    <t xml:space="preserve"> В ночь:          СМЕТ - 59тн          ВОДА - 96м3</t>
  </si>
  <si>
    <t>За сутки:    СМЕТ - 156тн     ВОДА - 108м3     ПГС - 25м3</t>
  </si>
</sst>
</file>

<file path=xl/styles.xml><?xml version="1.0" encoding="utf-8"?>
<styleSheet xmlns="http://schemas.openxmlformats.org/spreadsheetml/2006/main">
  <fonts count="24">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
      <b/>
      <sz val="10"/>
      <color indexed="10"/>
      <name val="Times New Roman"/>
      <family val="1"/>
      <charset val="204"/>
    </font>
    <font>
      <b/>
      <sz val="11"/>
      <color indexed="12"/>
      <name val="Times New Roman"/>
      <family val="1"/>
      <charset val="204"/>
    </font>
    <font>
      <b/>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0" borderId="2" xfId="0" applyFont="1" applyBorder="1" applyAlignment="1">
      <alignment horizontal="left" vertical="justify"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22" fillId="0" borderId="1" xfId="0" applyNumberFormat="1" applyFont="1" applyBorder="1" applyAlignment="1">
      <alignment horizontal="left" vertical="justify" wrapText="1"/>
    </xf>
    <xf numFmtId="0" fontId="22" fillId="0" borderId="1" xfId="0" applyFont="1" applyBorder="1" applyAlignment="1">
      <alignment wrapText="1"/>
    </xf>
    <xf numFmtId="0" fontId="22" fillId="0" borderId="1" xfId="0" applyNumberFormat="1" applyFont="1" applyFill="1" applyBorder="1" applyAlignment="1">
      <alignment wrapText="1"/>
    </xf>
    <xf numFmtId="0" fontId="22" fillId="0" borderId="1" xfId="0" applyFont="1" applyBorder="1" applyAlignment="1">
      <alignment horizontal="left" vertical="justify" wrapText="1"/>
    </xf>
    <xf numFmtId="0" fontId="23"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1"/>
  <sheetViews>
    <sheetView tabSelected="1" view="pageBreakPreview" topLeftCell="A94" zoomScaleNormal="100" zoomScaleSheetLayoutView="100" workbookViewId="0">
      <selection activeCell="A125" sqref="A125:IV126"/>
    </sheetView>
  </sheetViews>
  <sheetFormatPr defaultRowHeight="12.75"/>
  <cols>
    <col min="1" max="1" width="13.140625" customWidth="1"/>
    <col min="2" max="2" width="4.28515625" customWidth="1"/>
    <col min="3" max="3" width="0.140625"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84" t="s">
        <v>113</v>
      </c>
      <c r="B2" s="84"/>
      <c r="C2" s="84"/>
      <c r="D2" s="84"/>
      <c r="E2" s="84"/>
      <c r="F2" s="84"/>
      <c r="G2" s="84"/>
      <c r="H2" s="84"/>
      <c r="I2" s="84"/>
      <c r="J2" s="84"/>
    </row>
    <row r="3" spans="1:14" s="4" customFormat="1" ht="15" customHeight="1">
      <c r="A3" s="85" t="s">
        <v>31</v>
      </c>
      <c r="B3" s="85" t="s">
        <v>50</v>
      </c>
      <c r="C3" s="85"/>
      <c r="D3" s="85"/>
      <c r="E3" s="86" t="s">
        <v>75</v>
      </c>
      <c r="F3" s="86"/>
      <c r="G3" s="86"/>
      <c r="H3" s="86"/>
      <c r="I3" s="86"/>
      <c r="J3" s="85"/>
      <c r="N3" s="12"/>
    </row>
    <row r="4" spans="1:14" ht="21" customHeight="1">
      <c r="A4" s="85"/>
      <c r="B4" s="14" t="s">
        <v>47</v>
      </c>
      <c r="C4" s="15" t="s">
        <v>48</v>
      </c>
      <c r="D4" s="14" t="s">
        <v>58</v>
      </c>
      <c r="E4" s="14" t="s">
        <v>47</v>
      </c>
      <c r="F4" s="14" t="s">
        <v>49</v>
      </c>
      <c r="G4" s="14" t="s">
        <v>58</v>
      </c>
      <c r="H4" s="14" t="s">
        <v>81</v>
      </c>
      <c r="I4" s="15" t="s">
        <v>82</v>
      </c>
      <c r="J4" s="85"/>
      <c r="K4" s="4"/>
      <c r="L4" s="4"/>
      <c r="M4" s="4"/>
    </row>
    <row r="5" spans="1:14" ht="12.75" customHeight="1">
      <c r="A5" s="16" t="s">
        <v>32</v>
      </c>
      <c r="B5" s="10">
        <f>SUM(B6:B31)</f>
        <v>19</v>
      </c>
      <c r="C5" s="10">
        <f>SUM(C6:C31)</f>
        <v>0</v>
      </c>
      <c r="D5" s="10">
        <v>30</v>
      </c>
      <c r="E5" s="10">
        <f>7:7+8:8+9:9+10:10+11:11+12:12+13:13+14:14+15:15+16:16+17:17+18:18+19:19+20:20+21:21+22:22+23:23+24:24+25:25+26:26+27:27+28:28+30:30+31:31</f>
        <v>1</v>
      </c>
      <c r="F5" s="10">
        <f>SUM(F6:F31)</f>
        <v>0</v>
      </c>
      <c r="G5" s="10"/>
      <c r="H5" s="17">
        <f>SUM(H6:H31)</f>
        <v>10</v>
      </c>
      <c r="I5" s="17">
        <f>SUM(I6:I31)</f>
        <v>6</v>
      </c>
      <c r="J5" s="18"/>
      <c r="K5" s="4"/>
      <c r="L5" s="4"/>
      <c r="M5" s="4"/>
    </row>
    <row r="6" spans="1:14" ht="14.25" customHeight="1">
      <c r="A6" s="19" t="s">
        <v>33</v>
      </c>
      <c r="B6" s="2">
        <v>1</v>
      </c>
      <c r="C6" s="2"/>
      <c r="D6" s="2">
        <v>2</v>
      </c>
      <c r="E6" s="2"/>
      <c r="F6" s="2"/>
      <c r="G6" s="2"/>
      <c r="H6" s="37"/>
      <c r="I6" s="37"/>
      <c r="J6" s="54" t="s">
        <v>107</v>
      </c>
      <c r="K6" s="55"/>
      <c r="L6" s="55"/>
      <c r="M6" s="55"/>
    </row>
    <row r="7" spans="1:14" ht="16.5" customHeight="1">
      <c r="A7" s="19" t="s">
        <v>96</v>
      </c>
      <c r="B7" s="2"/>
      <c r="C7" s="2"/>
      <c r="D7" s="2"/>
      <c r="E7" s="2">
        <v>1</v>
      </c>
      <c r="F7" s="2"/>
      <c r="G7" s="2"/>
      <c r="H7" s="39">
        <v>10</v>
      </c>
      <c r="I7" s="37">
        <v>6</v>
      </c>
      <c r="J7" s="38" t="s">
        <v>23</v>
      </c>
      <c r="K7" s="55"/>
      <c r="L7" s="55"/>
      <c r="M7" s="55"/>
    </row>
    <row r="8" spans="1:14" ht="33" customHeight="1">
      <c r="A8" s="19" t="s">
        <v>69</v>
      </c>
      <c r="B8" s="2">
        <v>1</v>
      </c>
      <c r="C8" s="2"/>
      <c r="D8" s="2"/>
      <c r="E8" s="2"/>
      <c r="F8" s="2"/>
      <c r="G8" s="2"/>
      <c r="H8" s="39"/>
      <c r="I8" s="37"/>
      <c r="J8" s="38" t="s">
        <v>119</v>
      </c>
      <c r="K8" s="55"/>
      <c r="L8" s="55"/>
      <c r="M8" s="55"/>
    </row>
    <row r="9" spans="1:14" ht="15.75" hidden="1" customHeight="1">
      <c r="A9" s="19" t="s">
        <v>71</v>
      </c>
      <c r="B9" s="2"/>
      <c r="C9" s="2"/>
      <c r="D9" s="2"/>
      <c r="E9" s="2"/>
      <c r="F9" s="2"/>
      <c r="G9" s="2"/>
      <c r="H9" s="37"/>
      <c r="I9" s="37"/>
      <c r="J9" s="38"/>
      <c r="K9" s="55"/>
      <c r="L9" s="55"/>
      <c r="M9" s="55"/>
    </row>
    <row r="10" spans="1:14" ht="13.5" hidden="1" customHeight="1">
      <c r="A10" s="19" t="s">
        <v>56</v>
      </c>
      <c r="B10" s="2"/>
      <c r="C10" s="2"/>
      <c r="D10" s="2"/>
      <c r="E10" s="2"/>
      <c r="F10" s="2"/>
      <c r="G10" s="2"/>
      <c r="H10" s="37"/>
      <c r="I10" s="37"/>
      <c r="J10" s="38"/>
      <c r="K10" s="55"/>
      <c r="L10" s="55"/>
      <c r="M10" s="55"/>
    </row>
    <row r="11" spans="1:14" ht="16.5" customHeight="1">
      <c r="A11" s="19" t="s">
        <v>35</v>
      </c>
      <c r="B11" s="9">
        <v>3</v>
      </c>
      <c r="C11" s="9"/>
      <c r="D11" s="9"/>
      <c r="E11" s="2"/>
      <c r="F11" s="2"/>
      <c r="G11" s="2"/>
      <c r="H11" s="37"/>
      <c r="I11" s="37"/>
      <c r="J11" s="42" t="s">
        <v>104</v>
      </c>
      <c r="K11" s="55"/>
      <c r="L11" s="55"/>
      <c r="M11" s="55"/>
    </row>
    <row r="12" spans="1:14" ht="15" hidden="1" customHeight="1">
      <c r="A12" s="19" t="s">
        <v>84</v>
      </c>
      <c r="B12" s="9"/>
      <c r="C12" s="9"/>
      <c r="D12" s="9"/>
      <c r="E12" s="2"/>
      <c r="F12" s="2"/>
      <c r="G12" s="2"/>
      <c r="H12" s="37"/>
      <c r="I12" s="37"/>
      <c r="J12" s="38"/>
      <c r="K12" s="55"/>
      <c r="L12" s="55"/>
      <c r="M12" s="55"/>
    </row>
    <row r="13" spans="1:14" ht="15.75" hidden="1" customHeight="1">
      <c r="A13" s="19" t="s">
        <v>86</v>
      </c>
      <c r="B13" s="9"/>
      <c r="C13" s="9"/>
      <c r="D13" s="9"/>
      <c r="E13" s="2"/>
      <c r="F13" s="2"/>
      <c r="G13" s="2"/>
      <c r="H13" s="41"/>
      <c r="I13" s="41"/>
      <c r="J13" s="73"/>
      <c r="K13" s="55"/>
      <c r="L13" s="55"/>
      <c r="M13" s="55"/>
    </row>
    <row r="14" spans="1:14" ht="23.25" hidden="1" customHeight="1">
      <c r="A14" s="19" t="s">
        <v>87</v>
      </c>
      <c r="B14" s="9"/>
      <c r="C14" s="9"/>
      <c r="D14" s="9"/>
      <c r="E14" s="2"/>
      <c r="F14" s="2"/>
      <c r="G14" s="2"/>
      <c r="H14" s="41"/>
      <c r="I14" s="41" t="s">
        <v>70</v>
      </c>
      <c r="K14" s="55"/>
      <c r="L14" s="55"/>
      <c r="M14" s="55"/>
    </row>
    <row r="15" spans="1:14" ht="16.5" hidden="1" customHeight="1">
      <c r="A15" s="19" t="s">
        <v>36</v>
      </c>
      <c r="B15" s="2"/>
      <c r="C15" s="2"/>
      <c r="D15" s="2"/>
      <c r="E15" s="20"/>
      <c r="F15" s="2"/>
      <c r="G15" s="2"/>
      <c r="H15" s="41"/>
      <c r="I15" s="41" t="s">
        <v>70</v>
      </c>
      <c r="K15" s="55"/>
      <c r="L15" s="55"/>
      <c r="M15" s="55"/>
    </row>
    <row r="16" spans="1:14" ht="14.25" customHeight="1">
      <c r="A16" s="19" t="s">
        <v>43</v>
      </c>
      <c r="B16" s="2">
        <v>4</v>
      </c>
      <c r="C16" s="2"/>
      <c r="D16" s="2"/>
      <c r="E16" s="21"/>
      <c r="F16" s="2"/>
      <c r="G16" s="2"/>
      <c r="H16" s="41"/>
      <c r="I16" s="41"/>
      <c r="J16" s="42" t="s">
        <v>118</v>
      </c>
      <c r="K16" s="23"/>
      <c r="L16" s="23"/>
      <c r="M16" s="23"/>
    </row>
    <row r="17" spans="1:13" ht="14.25" customHeight="1">
      <c r="A17" s="19" t="s">
        <v>57</v>
      </c>
      <c r="B17" s="2">
        <v>1</v>
      </c>
      <c r="C17" s="2"/>
      <c r="D17" s="2"/>
      <c r="E17" s="2"/>
      <c r="F17" s="2"/>
      <c r="G17" s="2"/>
      <c r="H17" s="41"/>
      <c r="I17" s="37"/>
      <c r="J17" s="42"/>
      <c r="K17" s="23"/>
      <c r="L17" s="23"/>
      <c r="M17" s="23"/>
    </row>
    <row r="18" spans="1:13" ht="13.5" customHeight="1">
      <c r="A18" s="19" t="s">
        <v>53</v>
      </c>
      <c r="B18" s="2"/>
      <c r="C18" s="2"/>
      <c r="D18" s="2"/>
      <c r="E18" s="2"/>
      <c r="F18" s="2"/>
      <c r="G18" s="2"/>
      <c r="H18" s="41"/>
      <c r="I18" s="37"/>
      <c r="J18" s="82" t="s">
        <v>76</v>
      </c>
      <c r="K18" s="83"/>
      <c r="L18" s="83"/>
      <c r="M18" s="83"/>
    </row>
    <row r="19" spans="1:13" ht="14.25" customHeight="1">
      <c r="A19" s="19" t="s">
        <v>101</v>
      </c>
      <c r="B19" s="2"/>
      <c r="C19" s="2"/>
      <c r="D19" s="2"/>
      <c r="E19" s="2"/>
      <c r="F19" s="2"/>
      <c r="G19" s="2"/>
      <c r="H19" s="41"/>
      <c r="I19" s="37"/>
      <c r="J19" s="80" t="s">
        <v>120</v>
      </c>
      <c r="K19" s="81"/>
      <c r="L19" s="81"/>
      <c r="M19" s="81"/>
    </row>
    <row r="20" spans="1:13" ht="15" customHeight="1">
      <c r="A20" s="22" t="s">
        <v>63</v>
      </c>
      <c r="B20" s="2">
        <v>1</v>
      </c>
      <c r="C20" s="2"/>
      <c r="D20" s="2"/>
      <c r="E20" s="2"/>
      <c r="F20" s="2"/>
      <c r="G20" s="2"/>
      <c r="H20" s="41"/>
      <c r="I20" s="41"/>
      <c r="J20" s="67" t="s">
        <v>21</v>
      </c>
      <c r="K20" s="68"/>
      <c r="L20" s="68"/>
      <c r="M20" s="68"/>
    </row>
    <row r="21" spans="1:13" ht="14.25" customHeight="1">
      <c r="A21" s="19" t="s">
        <v>103</v>
      </c>
      <c r="B21" s="2">
        <v>3</v>
      </c>
      <c r="C21" s="2"/>
      <c r="D21" s="2"/>
      <c r="E21" s="2"/>
      <c r="F21" s="2"/>
      <c r="G21" s="2"/>
      <c r="H21" s="41"/>
      <c r="I21" s="41"/>
      <c r="J21" s="69" t="s">
        <v>22</v>
      </c>
      <c r="K21" s="23"/>
      <c r="L21" s="23"/>
      <c r="M21" s="23"/>
    </row>
    <row r="22" spans="1:13" ht="15" hidden="1" customHeight="1">
      <c r="A22" s="19" t="s">
        <v>37</v>
      </c>
      <c r="B22" s="2"/>
      <c r="C22" s="2"/>
      <c r="D22" s="2"/>
      <c r="E22" s="2"/>
      <c r="F22" s="2"/>
      <c r="G22" s="2"/>
      <c r="H22" s="41"/>
      <c r="I22" s="37"/>
      <c r="J22" s="42"/>
      <c r="K22" s="23"/>
      <c r="L22" s="23"/>
      <c r="M22" s="23"/>
    </row>
    <row r="23" spans="1:13" ht="15" hidden="1" customHeight="1">
      <c r="A23" s="19" t="s">
        <v>62</v>
      </c>
      <c r="B23" s="2"/>
      <c r="C23" s="2"/>
      <c r="D23" s="2"/>
      <c r="E23" s="2"/>
      <c r="F23" s="2"/>
      <c r="G23" s="2"/>
      <c r="H23" s="37"/>
      <c r="I23" s="37"/>
      <c r="J23" s="82"/>
      <c r="K23" s="83"/>
      <c r="L23" s="83"/>
      <c r="M23" s="83"/>
    </row>
    <row r="24" spans="1:13" ht="14.25" customHeight="1">
      <c r="A24" s="19" t="s">
        <v>83</v>
      </c>
      <c r="B24" s="2">
        <v>1</v>
      </c>
      <c r="C24" s="2"/>
      <c r="D24" s="2"/>
      <c r="E24" s="2"/>
      <c r="F24" s="2"/>
      <c r="G24" s="2"/>
      <c r="H24" s="37"/>
      <c r="I24" s="37"/>
      <c r="J24" s="82" t="s">
        <v>102</v>
      </c>
      <c r="K24" s="83"/>
      <c r="L24" s="83"/>
      <c r="M24" s="83"/>
    </row>
    <row r="25" spans="1:13" ht="13.5" hidden="1" customHeight="1">
      <c r="A25" s="19" t="s">
        <v>85</v>
      </c>
      <c r="B25" s="2"/>
      <c r="C25" s="2"/>
      <c r="D25" s="2"/>
      <c r="E25" s="2"/>
      <c r="F25" s="2"/>
      <c r="G25" s="2"/>
      <c r="H25" s="41"/>
      <c r="I25" s="41"/>
    </row>
    <row r="26" spans="1:13" ht="27.75" customHeight="1">
      <c r="A26" s="19" t="s">
        <v>74</v>
      </c>
      <c r="B26" s="2"/>
      <c r="C26" s="2"/>
      <c r="D26" s="2"/>
      <c r="E26" s="2"/>
      <c r="F26" s="2"/>
      <c r="G26" s="2"/>
      <c r="H26" s="41"/>
      <c r="I26" s="41"/>
      <c r="J26" s="42" t="s">
        <v>28</v>
      </c>
      <c r="K26" s="23"/>
      <c r="L26" s="23"/>
      <c r="M26" s="23"/>
    </row>
    <row r="27" spans="1:13" ht="17.25" customHeight="1">
      <c r="A27" s="19" t="s">
        <v>54</v>
      </c>
      <c r="B27" s="2">
        <v>1</v>
      </c>
      <c r="C27" s="2"/>
      <c r="D27" s="2"/>
      <c r="E27" s="2"/>
      <c r="F27" s="2"/>
      <c r="G27" s="2"/>
      <c r="H27" s="41"/>
      <c r="I27" s="41"/>
      <c r="J27" s="77" t="s">
        <v>29</v>
      </c>
      <c r="K27" s="78"/>
      <c r="L27" s="78"/>
      <c r="M27" s="79"/>
    </row>
    <row r="28" spans="1:13" ht="15" hidden="1" customHeight="1">
      <c r="A28" s="19" t="s">
        <v>100</v>
      </c>
      <c r="B28" s="2"/>
      <c r="C28" s="2"/>
      <c r="D28" s="2"/>
      <c r="E28" s="2"/>
      <c r="F28" s="2"/>
      <c r="G28" s="2"/>
      <c r="H28" s="41"/>
      <c r="I28" s="41"/>
      <c r="J28" s="66"/>
      <c r="K28" s="23"/>
      <c r="L28" s="23"/>
      <c r="M28" s="23"/>
    </row>
    <row r="29" spans="1:13" ht="12" hidden="1" customHeight="1">
      <c r="A29" s="19" t="s">
        <v>45</v>
      </c>
      <c r="B29" s="2"/>
      <c r="C29" s="2"/>
      <c r="D29" s="2"/>
      <c r="E29" s="2"/>
      <c r="F29" s="2"/>
      <c r="G29" s="2"/>
      <c r="H29" s="41"/>
      <c r="I29" s="41"/>
      <c r="J29" s="38"/>
      <c r="K29" s="23"/>
      <c r="L29" s="23"/>
      <c r="M29" s="23"/>
    </row>
    <row r="30" spans="1:13" ht="15" hidden="1" customHeight="1">
      <c r="A30" s="19" t="s">
        <v>99</v>
      </c>
      <c r="B30" s="2"/>
      <c r="C30" s="2"/>
      <c r="D30" s="2"/>
      <c r="E30" s="2"/>
      <c r="F30" s="2"/>
      <c r="G30" s="2"/>
      <c r="H30" s="41"/>
      <c r="I30" s="41"/>
      <c r="K30" s="55"/>
      <c r="L30" s="55"/>
      <c r="M30" s="55"/>
    </row>
    <row r="31" spans="1:13" ht="12.75" customHeight="1">
      <c r="A31" s="19" t="s">
        <v>60</v>
      </c>
      <c r="B31" s="2">
        <v>3</v>
      </c>
      <c r="C31" s="2"/>
      <c r="D31" s="2"/>
      <c r="E31" s="2"/>
      <c r="F31" s="2"/>
      <c r="G31" s="2"/>
      <c r="H31" s="41"/>
      <c r="I31" s="41"/>
      <c r="J31" s="73" t="s">
        <v>132</v>
      </c>
      <c r="K31" s="55"/>
      <c r="L31" s="55"/>
      <c r="M31" s="55"/>
    </row>
    <row r="32" spans="1:13" ht="12.75" customHeight="1">
      <c r="A32" s="24" t="s">
        <v>61</v>
      </c>
      <c r="B32" s="10">
        <f>SUM(B33:B48)</f>
        <v>15</v>
      </c>
      <c r="C32" s="10">
        <f>SUM(C33:C48)</f>
        <v>0</v>
      </c>
      <c r="D32" s="10">
        <v>16</v>
      </c>
      <c r="E32" s="10">
        <f>SUM(E33:E48)</f>
        <v>2</v>
      </c>
      <c r="F32" s="10"/>
      <c r="G32" s="10"/>
      <c r="H32" s="17">
        <f>SUM(H33:H48)</f>
        <v>40</v>
      </c>
      <c r="I32" s="43">
        <f>SUM(I33:I48)</f>
        <v>6</v>
      </c>
      <c r="J32" s="18" t="s">
        <v>93</v>
      </c>
      <c r="K32" s="4"/>
      <c r="L32" s="4"/>
      <c r="M32" s="4"/>
    </row>
    <row r="33" spans="1:13" ht="15.75" customHeight="1">
      <c r="A33" s="25" t="s">
        <v>46</v>
      </c>
      <c r="B33" s="2">
        <v>3</v>
      </c>
      <c r="C33" s="2"/>
      <c r="D33" s="2">
        <v>6</v>
      </c>
      <c r="E33" s="2"/>
      <c r="F33" s="2"/>
      <c r="G33" s="2"/>
      <c r="H33" s="37">
        <v>30</v>
      </c>
      <c r="I33" s="37"/>
      <c r="J33" s="45" t="s">
        <v>105</v>
      </c>
      <c r="K33" s="4"/>
      <c r="L33" s="4"/>
      <c r="M33" s="4"/>
    </row>
    <row r="34" spans="1:13" ht="43.5" customHeight="1">
      <c r="A34" s="25" t="s">
        <v>71</v>
      </c>
      <c r="B34" s="2"/>
      <c r="C34" s="2"/>
      <c r="D34" s="2"/>
      <c r="E34" s="21"/>
      <c r="F34" s="2"/>
      <c r="G34" s="2"/>
      <c r="H34" s="28">
        <v>10</v>
      </c>
      <c r="I34" s="37">
        <v>6</v>
      </c>
      <c r="J34" s="59" t="s">
        <v>133</v>
      </c>
      <c r="K34" s="4"/>
      <c r="L34" s="4"/>
      <c r="M34" s="4"/>
    </row>
    <row r="35" spans="1:13" ht="15.75" customHeight="1">
      <c r="A35" s="25" t="s">
        <v>96</v>
      </c>
      <c r="B35" s="2"/>
      <c r="C35" s="2"/>
      <c r="D35" s="2"/>
      <c r="E35" s="21">
        <v>1</v>
      </c>
      <c r="F35" s="2"/>
      <c r="G35" s="2"/>
      <c r="H35" s="37"/>
      <c r="I35" s="37"/>
      <c r="J35" s="45" t="s">
        <v>16</v>
      </c>
      <c r="K35" s="4"/>
      <c r="L35" s="4"/>
      <c r="M35" s="4"/>
    </row>
    <row r="36" spans="1:13" ht="15" customHeight="1">
      <c r="A36" s="25" t="s">
        <v>97</v>
      </c>
      <c r="B36" s="2"/>
      <c r="C36" s="2"/>
      <c r="D36" s="2"/>
      <c r="E36" s="21"/>
      <c r="F36" s="2"/>
      <c r="G36" s="2"/>
      <c r="H36" s="41"/>
      <c r="I36" s="37"/>
      <c r="J36" s="40" t="s">
        <v>17</v>
      </c>
      <c r="K36" s="4"/>
      <c r="L36" s="4"/>
      <c r="M36" s="4"/>
    </row>
    <row r="37" spans="1:13" ht="15" customHeight="1">
      <c r="A37" s="25" t="s">
        <v>72</v>
      </c>
      <c r="B37" s="21"/>
      <c r="C37" s="3"/>
      <c r="D37" s="21"/>
      <c r="E37" s="3"/>
      <c r="F37" s="3"/>
      <c r="G37" s="2"/>
      <c r="H37" s="37"/>
      <c r="I37" s="37"/>
      <c r="J37" s="45" t="s">
        <v>18</v>
      </c>
      <c r="K37" s="4"/>
      <c r="L37" s="4"/>
      <c r="M37" s="4"/>
    </row>
    <row r="38" spans="1:13" ht="48" customHeight="1">
      <c r="A38" s="26" t="s">
        <v>62</v>
      </c>
      <c r="B38" s="2"/>
      <c r="C38" s="2"/>
      <c r="D38" s="2"/>
      <c r="E38" s="21"/>
      <c r="F38" s="21"/>
      <c r="G38" s="2"/>
      <c r="H38" s="44"/>
      <c r="I38" s="37"/>
      <c r="J38" s="45" t="s">
        <v>19</v>
      </c>
      <c r="K38" s="4"/>
      <c r="L38" s="4"/>
      <c r="M38" s="4"/>
    </row>
    <row r="39" spans="1:13" ht="58.5" customHeight="1">
      <c r="A39" s="25" t="s">
        <v>56</v>
      </c>
      <c r="B39" s="2">
        <v>2</v>
      </c>
      <c r="C39" s="2"/>
      <c r="D39" s="2"/>
      <c r="E39" s="21">
        <v>1</v>
      </c>
      <c r="F39" s="21"/>
      <c r="G39" s="2"/>
      <c r="H39" s="28"/>
      <c r="I39" s="4"/>
      <c r="J39" s="45" t="s">
        <v>110</v>
      </c>
      <c r="K39" s="4"/>
      <c r="L39" s="4"/>
      <c r="M39" s="4"/>
    </row>
    <row r="40" spans="1:13" ht="29.25" customHeight="1">
      <c r="A40" s="25" t="s">
        <v>54</v>
      </c>
      <c r="B40" s="2"/>
      <c r="C40" s="2"/>
      <c r="D40" s="2"/>
      <c r="E40" s="21"/>
      <c r="F40" s="21"/>
      <c r="G40" s="2"/>
      <c r="H40" s="37"/>
      <c r="I40" s="37"/>
      <c r="J40" s="45" t="s">
        <v>20</v>
      </c>
      <c r="K40" s="4"/>
      <c r="L40" s="4"/>
      <c r="M40" s="4"/>
    </row>
    <row r="41" spans="1:13" ht="15.75" customHeight="1">
      <c r="A41" s="25" t="s">
        <v>36</v>
      </c>
      <c r="B41" s="2"/>
      <c r="C41" s="2"/>
      <c r="D41" s="2"/>
      <c r="E41" s="21"/>
      <c r="F41" s="21"/>
      <c r="G41" s="2"/>
      <c r="H41" s="37"/>
      <c r="I41" s="37"/>
      <c r="J41" s="72" t="s">
        <v>123</v>
      </c>
      <c r="K41" s="4"/>
      <c r="L41" s="4"/>
      <c r="M41" s="4"/>
    </row>
    <row r="42" spans="1:13" ht="16.5" customHeight="1">
      <c r="A42" s="25" t="s">
        <v>42</v>
      </c>
      <c r="B42" s="2">
        <v>3</v>
      </c>
      <c r="C42" s="2"/>
      <c r="D42" s="2"/>
      <c r="E42" s="21"/>
      <c r="F42" s="21"/>
      <c r="G42" s="2"/>
      <c r="H42" s="37"/>
      <c r="I42" s="44"/>
      <c r="J42" s="45" t="s">
        <v>24</v>
      </c>
      <c r="K42" s="4"/>
      <c r="L42" s="4"/>
      <c r="M42" s="4"/>
    </row>
    <row r="43" spans="1:13" ht="44.25" customHeight="1">
      <c r="A43" s="19" t="s">
        <v>35</v>
      </c>
      <c r="B43" s="2">
        <v>3</v>
      </c>
      <c r="C43" s="2"/>
      <c r="D43" s="2"/>
      <c r="E43" s="27"/>
      <c r="F43" s="2"/>
      <c r="G43" s="2"/>
      <c r="H43" s="41"/>
      <c r="I43" s="37"/>
      <c r="J43" s="38" t="s">
        <v>130</v>
      </c>
      <c r="K43" s="4"/>
      <c r="L43" s="4"/>
      <c r="M43" s="4"/>
    </row>
    <row r="44" spans="1:13" ht="48.75" customHeight="1">
      <c r="A44" s="19" t="s">
        <v>57</v>
      </c>
      <c r="B44" s="2"/>
      <c r="C44" s="2"/>
      <c r="D44" s="2"/>
      <c r="E44" s="27"/>
      <c r="F44" s="2"/>
      <c r="G44" s="2"/>
      <c r="H44" s="41"/>
      <c r="I44" s="37"/>
      <c r="J44" s="45" t="s">
        <v>131</v>
      </c>
      <c r="K44" s="4"/>
      <c r="L44" s="4"/>
      <c r="M44" s="4"/>
    </row>
    <row r="45" spans="1:13" ht="30" customHeight="1">
      <c r="A45" s="19" t="s">
        <v>45</v>
      </c>
      <c r="B45" s="2">
        <v>1</v>
      </c>
      <c r="C45" s="2"/>
      <c r="D45" s="2"/>
      <c r="E45" s="21"/>
      <c r="F45" s="2"/>
      <c r="G45" s="2"/>
      <c r="H45" s="41"/>
      <c r="I45" s="47"/>
      <c r="J45" s="63"/>
      <c r="K45" s="4"/>
      <c r="L45" s="4"/>
      <c r="M45" s="4"/>
    </row>
    <row r="46" spans="1:13" ht="13.5" hidden="1" customHeight="1">
      <c r="A46" s="19" t="s">
        <v>88</v>
      </c>
      <c r="B46" s="2"/>
      <c r="C46" s="2"/>
      <c r="D46" s="2"/>
      <c r="E46" s="21"/>
      <c r="F46" s="2"/>
      <c r="G46" s="2"/>
      <c r="H46" s="41"/>
      <c r="I46" s="47"/>
      <c r="J46" s="45"/>
      <c r="K46" s="4"/>
      <c r="L46" s="4"/>
      <c r="M46" s="4"/>
    </row>
    <row r="47" spans="1:13" ht="12.75" customHeight="1">
      <c r="A47" s="19" t="s">
        <v>55</v>
      </c>
      <c r="B47" s="2">
        <v>2</v>
      </c>
      <c r="C47" s="2"/>
      <c r="D47" s="4"/>
      <c r="E47" s="21"/>
      <c r="F47" s="2"/>
      <c r="G47" s="2"/>
      <c r="H47" s="41"/>
      <c r="I47" s="41"/>
      <c r="J47" s="63"/>
      <c r="K47" s="4"/>
      <c r="L47" s="4"/>
      <c r="M47" s="4"/>
    </row>
    <row r="48" spans="1:13" ht="14.25" customHeight="1">
      <c r="A48" s="19" t="s">
        <v>67</v>
      </c>
      <c r="B48" s="2">
        <v>1</v>
      </c>
      <c r="C48" s="2"/>
      <c r="D48" s="2"/>
      <c r="E48" s="21"/>
      <c r="F48" s="2"/>
      <c r="G48" s="2"/>
      <c r="H48" s="41"/>
      <c r="I48" s="41"/>
      <c r="J48" s="73" t="s">
        <v>134</v>
      </c>
      <c r="K48" s="4"/>
      <c r="L48" s="4"/>
      <c r="M48" s="4"/>
    </row>
    <row r="49" spans="1:13" ht="12.75" customHeight="1">
      <c r="A49" s="24" t="s">
        <v>38</v>
      </c>
      <c r="B49" s="10">
        <f>SUM(B50:B66)</f>
        <v>13</v>
      </c>
      <c r="C49" s="10">
        <f>SUM(C50:C66)</f>
        <v>0</v>
      </c>
      <c r="D49" s="10">
        <v>13</v>
      </c>
      <c r="E49" s="10">
        <f>SUM(E50:E66)</f>
        <v>6</v>
      </c>
      <c r="F49" s="10"/>
      <c r="G49" s="10"/>
      <c r="H49" s="17">
        <f>SUM(H50:H66)</f>
        <v>58</v>
      </c>
      <c r="I49" s="17">
        <f>SUM(I50:I66)</f>
        <v>54</v>
      </c>
      <c r="J49" s="18"/>
      <c r="K49" s="4"/>
      <c r="L49" s="4"/>
      <c r="M49" s="4"/>
    </row>
    <row r="50" spans="1:13" ht="13.5" customHeight="1">
      <c r="A50" s="19" t="s">
        <v>33</v>
      </c>
      <c r="B50" s="2">
        <v>3</v>
      </c>
      <c r="C50" s="2"/>
      <c r="D50" s="2">
        <v>5</v>
      </c>
      <c r="E50" s="2"/>
      <c r="F50" s="2"/>
      <c r="G50" s="2"/>
      <c r="H50" s="37">
        <v>28</v>
      </c>
      <c r="I50" s="37">
        <v>6</v>
      </c>
      <c r="J50" s="36" t="s">
        <v>4</v>
      </c>
      <c r="K50" s="4"/>
      <c r="L50" s="4"/>
      <c r="M50" s="4"/>
    </row>
    <row r="51" spans="1:13" ht="29.25" customHeight="1">
      <c r="A51" s="19" t="s">
        <v>34</v>
      </c>
      <c r="B51" s="2">
        <v>2</v>
      </c>
      <c r="C51" s="2"/>
      <c r="D51" s="2"/>
      <c r="E51" s="2">
        <v>2</v>
      </c>
      <c r="F51" s="2"/>
      <c r="G51" s="2"/>
      <c r="H51" s="37">
        <v>30</v>
      </c>
      <c r="I51" s="37">
        <v>48</v>
      </c>
      <c r="J51" s="65" t="s">
        <v>6</v>
      </c>
      <c r="K51" s="4"/>
      <c r="L51" s="4"/>
      <c r="M51" s="4"/>
    </row>
    <row r="52" spans="1:13" ht="15" customHeight="1">
      <c r="A52" s="19" t="s">
        <v>72</v>
      </c>
      <c r="B52" s="2">
        <v>1</v>
      </c>
      <c r="C52" s="2"/>
      <c r="D52" s="2"/>
      <c r="E52" s="2"/>
      <c r="F52" s="2"/>
      <c r="G52" s="2"/>
      <c r="H52" s="37"/>
      <c r="I52" s="37"/>
      <c r="J52" s="45" t="s">
        <v>7</v>
      </c>
      <c r="K52" s="4"/>
      <c r="L52" s="4"/>
      <c r="M52" s="4"/>
    </row>
    <row r="53" spans="1:13" ht="15" customHeight="1">
      <c r="A53" s="19" t="s">
        <v>43</v>
      </c>
      <c r="B53" s="2">
        <v>2</v>
      </c>
      <c r="C53" s="2"/>
      <c r="D53" s="2"/>
      <c r="E53" s="27"/>
      <c r="F53" s="2"/>
      <c r="G53" s="2"/>
      <c r="H53" s="37"/>
      <c r="I53" s="37"/>
      <c r="J53" s="40" t="s">
        <v>8</v>
      </c>
      <c r="K53" s="4"/>
      <c r="L53" s="4"/>
      <c r="M53" s="4"/>
    </row>
    <row r="54" spans="1:13" ht="15.75" customHeight="1">
      <c r="A54" s="19" t="s">
        <v>55</v>
      </c>
      <c r="B54" s="2">
        <v>1</v>
      </c>
      <c r="C54" s="2"/>
      <c r="D54" s="28"/>
      <c r="E54" s="2"/>
      <c r="F54" s="2"/>
      <c r="G54" s="2"/>
      <c r="H54" s="37"/>
      <c r="I54" s="37"/>
      <c r="J54" s="70" t="s">
        <v>9</v>
      </c>
      <c r="K54" s="4"/>
      <c r="L54" s="4"/>
      <c r="M54" s="4"/>
    </row>
    <row r="55" spans="1:13" ht="17.25" customHeight="1">
      <c r="A55" s="19" t="s">
        <v>45</v>
      </c>
      <c r="B55" s="2">
        <v>1</v>
      </c>
      <c r="C55" s="2"/>
      <c r="D55" s="4"/>
      <c r="E55" s="48"/>
      <c r="F55" s="2"/>
      <c r="G55" s="2"/>
      <c r="H55" s="41"/>
      <c r="I55" s="37"/>
      <c r="J55" s="61" t="s">
        <v>108</v>
      </c>
      <c r="K55" s="4"/>
      <c r="L55" s="4"/>
      <c r="M55" s="4"/>
    </row>
    <row r="56" spans="1:13" ht="17.25" customHeight="1">
      <c r="A56" s="19"/>
      <c r="B56" s="2"/>
      <c r="C56" s="2"/>
      <c r="D56" s="4"/>
      <c r="E56" s="48"/>
      <c r="F56" s="2"/>
      <c r="G56" s="2"/>
      <c r="H56" s="41"/>
      <c r="I56" s="37"/>
      <c r="J56" s="61" t="s">
        <v>3</v>
      </c>
      <c r="K56" s="4"/>
      <c r="L56" s="4"/>
      <c r="M56" s="4"/>
    </row>
    <row r="57" spans="1:13" ht="29.25" customHeight="1">
      <c r="A57" s="19" t="s">
        <v>78</v>
      </c>
      <c r="B57" s="2"/>
      <c r="C57" s="2"/>
      <c r="D57" s="2"/>
      <c r="E57" s="2">
        <v>1</v>
      </c>
      <c r="F57" s="2"/>
      <c r="G57" s="2"/>
      <c r="H57" s="37"/>
      <c r="I57" s="37"/>
      <c r="J57" s="62" t="s">
        <v>5</v>
      </c>
      <c r="K57" s="4"/>
      <c r="L57" s="4"/>
      <c r="M57" s="4"/>
    </row>
    <row r="58" spans="1:13" ht="14.25" customHeight="1">
      <c r="A58" s="19" t="s">
        <v>35</v>
      </c>
      <c r="B58" s="2">
        <v>2</v>
      </c>
      <c r="C58" s="2"/>
      <c r="D58" s="2"/>
      <c r="E58" s="2"/>
      <c r="F58" s="2"/>
      <c r="G58" s="2"/>
      <c r="H58" s="41"/>
      <c r="I58" s="41"/>
      <c r="J58" s="74" t="s">
        <v>135</v>
      </c>
      <c r="K58" s="4"/>
      <c r="L58" s="4"/>
      <c r="M58" s="4"/>
    </row>
    <row r="59" spans="1:13" ht="15" hidden="1" customHeight="1">
      <c r="A59" s="19" t="s">
        <v>90</v>
      </c>
      <c r="B59" s="2"/>
      <c r="C59" s="2"/>
      <c r="D59" s="2"/>
      <c r="E59" s="2"/>
      <c r="F59" s="41"/>
      <c r="G59" s="2"/>
      <c r="H59" s="4"/>
      <c r="I59" s="37"/>
      <c r="K59" s="4"/>
      <c r="L59" s="4"/>
      <c r="M59" s="4"/>
    </row>
    <row r="60" spans="1:13" ht="15" customHeight="1">
      <c r="A60" s="19" t="s">
        <v>95</v>
      </c>
      <c r="B60" s="2"/>
      <c r="C60" s="2"/>
      <c r="D60" s="2"/>
      <c r="E60" s="2"/>
      <c r="F60" s="41"/>
      <c r="G60" s="2"/>
      <c r="H60" s="4"/>
      <c r="I60" s="37"/>
      <c r="J60" s="60" t="s">
        <v>25</v>
      </c>
      <c r="K60" s="4"/>
      <c r="L60" s="4"/>
      <c r="M60" s="4"/>
    </row>
    <row r="61" spans="1:13" ht="60" customHeight="1">
      <c r="A61" s="19" t="s">
        <v>96</v>
      </c>
      <c r="B61" s="2">
        <v>1</v>
      </c>
      <c r="C61" s="2"/>
      <c r="D61" s="2"/>
      <c r="E61" s="2">
        <v>3</v>
      </c>
      <c r="F61" s="41"/>
      <c r="G61" s="2"/>
      <c r="H61" s="4"/>
      <c r="I61" s="37"/>
      <c r="J61" s="45" t="s">
        <v>112</v>
      </c>
      <c r="K61" s="4"/>
      <c r="L61" s="4"/>
      <c r="M61" s="4"/>
    </row>
    <row r="62" spans="1:13" ht="45" customHeight="1">
      <c r="A62" s="19" t="s">
        <v>54</v>
      </c>
      <c r="B62" s="2"/>
      <c r="C62" s="2"/>
      <c r="D62" s="2"/>
      <c r="E62" s="2"/>
      <c r="F62" s="2"/>
      <c r="G62" s="2"/>
      <c r="H62" s="41"/>
      <c r="I62" s="37"/>
      <c r="J62" s="45" t="s">
        <v>2</v>
      </c>
      <c r="K62" s="4"/>
      <c r="L62" s="4"/>
      <c r="M62" s="4"/>
    </row>
    <row r="63" spans="1:13" ht="17.25" customHeight="1">
      <c r="A63" s="19" t="s">
        <v>53</v>
      </c>
      <c r="B63" s="2"/>
      <c r="C63" s="2"/>
      <c r="D63" s="2"/>
      <c r="E63" s="2"/>
      <c r="F63" s="2"/>
      <c r="G63" s="2"/>
      <c r="H63" s="41"/>
      <c r="I63" s="37"/>
      <c r="J63" s="54" t="s">
        <v>125</v>
      </c>
      <c r="K63" s="4"/>
      <c r="L63" s="4"/>
      <c r="M63" s="4"/>
    </row>
    <row r="64" spans="1:13" ht="17.25" customHeight="1">
      <c r="A64" s="19"/>
      <c r="B64" s="2"/>
      <c r="C64" s="2"/>
      <c r="D64" s="2"/>
      <c r="E64" s="2"/>
      <c r="F64" s="2"/>
      <c r="G64" s="2"/>
      <c r="H64" s="41"/>
      <c r="I64" s="37"/>
      <c r="J64" s="54" t="s">
        <v>124</v>
      </c>
      <c r="K64" s="4"/>
      <c r="L64" s="4"/>
      <c r="M64" s="4"/>
    </row>
    <row r="65" spans="1:13" ht="44.25" customHeight="1">
      <c r="A65" s="19" t="s">
        <v>57</v>
      </c>
      <c r="B65" s="2"/>
      <c r="C65" s="2"/>
      <c r="D65" s="2"/>
      <c r="E65" s="2"/>
      <c r="F65" s="2"/>
      <c r="G65" s="2"/>
      <c r="H65" s="41"/>
      <c r="I65" s="37"/>
      <c r="J65" s="60" t="s">
        <v>1</v>
      </c>
      <c r="K65" s="4"/>
      <c r="L65" s="4"/>
      <c r="M65" s="4"/>
    </row>
    <row r="66" spans="1:13" ht="14.25" customHeight="1">
      <c r="A66" s="19" t="s">
        <v>67</v>
      </c>
      <c r="B66" s="27"/>
      <c r="C66" s="2"/>
      <c r="D66" s="2"/>
      <c r="E66" s="20"/>
      <c r="F66" s="2"/>
      <c r="G66" s="2"/>
      <c r="H66" s="41"/>
      <c r="I66" s="41"/>
      <c r="J66" s="73" t="s">
        <v>136</v>
      </c>
      <c r="K66" s="4"/>
      <c r="L66" s="4"/>
      <c r="M66" s="4"/>
    </row>
    <row r="67" spans="1:13" ht="13.5" customHeight="1">
      <c r="A67" s="24" t="s">
        <v>41</v>
      </c>
      <c r="B67" s="10">
        <f>SUM(B68:B83)</f>
        <v>8</v>
      </c>
      <c r="C67" s="10">
        <f>SUM(C68:C83)</f>
        <v>0</v>
      </c>
      <c r="D67" s="10">
        <v>12</v>
      </c>
      <c r="E67" s="53">
        <f>68:68+69:69+70:70+71:71+72:72+73:73+74:74+75:75+76:76+77:77+78:78+79:79+80:80+81:81+82:82+83:83</f>
        <v>6</v>
      </c>
      <c r="F67" s="10"/>
      <c r="G67" s="10"/>
      <c r="H67" s="17">
        <f>SUM(H68:H83)</f>
        <v>36</v>
      </c>
      <c r="I67" s="17">
        <f>SUM(I68:I83)</f>
        <v>42</v>
      </c>
      <c r="J67" s="56"/>
      <c r="K67" s="4"/>
      <c r="L67" s="4"/>
      <c r="M67" s="4"/>
    </row>
    <row r="68" spans="1:13" ht="19.5" customHeight="1">
      <c r="A68" s="19" t="s">
        <v>33</v>
      </c>
      <c r="B68" s="2">
        <v>2</v>
      </c>
      <c r="C68" s="2"/>
      <c r="D68" s="2">
        <v>3</v>
      </c>
      <c r="E68" s="2"/>
      <c r="F68" s="2"/>
      <c r="G68" s="2"/>
      <c r="H68" s="37">
        <v>27</v>
      </c>
      <c r="I68" s="37">
        <v>6</v>
      </c>
      <c r="J68" s="36" t="s">
        <v>12</v>
      </c>
      <c r="K68" s="4"/>
      <c r="L68" s="4"/>
      <c r="M68" s="4"/>
    </row>
    <row r="69" spans="1:13" ht="28.5" customHeight="1">
      <c r="A69" s="19" t="s">
        <v>96</v>
      </c>
      <c r="B69" s="2">
        <v>1</v>
      </c>
      <c r="C69" s="2"/>
      <c r="D69" s="2"/>
      <c r="E69" s="2">
        <v>1</v>
      </c>
      <c r="F69" s="2"/>
      <c r="G69" s="2"/>
      <c r="H69" s="37">
        <v>9</v>
      </c>
      <c r="I69" s="37">
        <v>36</v>
      </c>
      <c r="J69" s="45" t="s">
        <v>10</v>
      </c>
      <c r="K69" s="4"/>
      <c r="L69" s="4"/>
      <c r="M69" s="4"/>
    </row>
    <row r="70" spans="1:13" ht="27" customHeight="1">
      <c r="A70" s="19" t="s">
        <v>95</v>
      </c>
      <c r="B70" s="2"/>
      <c r="C70" s="2"/>
      <c r="D70" s="2"/>
      <c r="E70" s="2"/>
      <c r="F70" s="2"/>
      <c r="G70" s="2"/>
      <c r="H70" s="37"/>
      <c r="I70" s="37"/>
      <c r="J70" s="45" t="s">
        <v>11</v>
      </c>
      <c r="K70" s="4"/>
      <c r="L70" s="4"/>
      <c r="M70" s="4"/>
    </row>
    <row r="71" spans="1:13" ht="18" customHeight="1">
      <c r="A71" s="19" t="s">
        <v>43</v>
      </c>
      <c r="B71" s="2">
        <v>1</v>
      </c>
      <c r="C71" s="2"/>
      <c r="D71" s="2"/>
      <c r="E71" s="2"/>
      <c r="F71" s="2"/>
      <c r="G71" s="2"/>
      <c r="H71" s="37"/>
      <c r="I71" s="37"/>
      <c r="J71" s="40" t="s">
        <v>13</v>
      </c>
      <c r="K71" s="4"/>
      <c r="L71" s="4"/>
      <c r="M71" s="4"/>
    </row>
    <row r="72" spans="1:13" ht="16.5" customHeight="1">
      <c r="A72" s="19" t="s">
        <v>89</v>
      </c>
      <c r="B72" s="2"/>
      <c r="C72" s="2"/>
      <c r="D72" s="2"/>
      <c r="E72" s="2"/>
      <c r="F72" s="2"/>
      <c r="G72" s="2"/>
      <c r="H72" s="37"/>
      <c r="I72" s="37"/>
      <c r="J72" s="57" t="s">
        <v>109</v>
      </c>
      <c r="K72" s="4"/>
      <c r="L72" s="4"/>
      <c r="M72" s="4"/>
    </row>
    <row r="73" spans="1:13" ht="16.5" customHeight="1">
      <c r="A73" s="19" t="s">
        <v>35</v>
      </c>
      <c r="B73" s="2">
        <v>1</v>
      </c>
      <c r="C73" s="2"/>
      <c r="D73" s="2"/>
      <c r="E73" s="2"/>
      <c r="F73" s="2"/>
      <c r="G73" s="2"/>
      <c r="H73" s="37"/>
      <c r="I73" s="37"/>
      <c r="J73" s="40" t="s">
        <v>14</v>
      </c>
      <c r="K73" s="4"/>
      <c r="L73" s="4"/>
      <c r="M73" s="4"/>
    </row>
    <row r="74" spans="1:13" ht="14.25" customHeight="1">
      <c r="A74" s="19" t="s">
        <v>71</v>
      </c>
      <c r="B74" s="2"/>
      <c r="C74" s="2"/>
      <c r="D74" s="2"/>
      <c r="E74" s="2">
        <v>1</v>
      </c>
      <c r="F74" s="2"/>
      <c r="G74" s="2"/>
      <c r="H74" s="37"/>
      <c r="I74" s="44"/>
      <c r="J74" s="40" t="s">
        <v>15</v>
      </c>
      <c r="K74" s="4"/>
      <c r="L74" s="4"/>
      <c r="M74" s="4"/>
    </row>
    <row r="75" spans="1:13" ht="16.5" customHeight="1">
      <c r="A75" s="19" t="s">
        <v>56</v>
      </c>
      <c r="B75" s="2">
        <v>1</v>
      </c>
      <c r="C75" s="2"/>
      <c r="D75" s="2"/>
      <c r="E75" s="2">
        <v>4</v>
      </c>
      <c r="F75" s="2"/>
      <c r="G75" s="2"/>
      <c r="H75" s="37"/>
      <c r="I75" s="37"/>
      <c r="J75" s="75" t="s">
        <v>137</v>
      </c>
      <c r="K75" s="4"/>
      <c r="L75" s="4"/>
      <c r="M75" s="4"/>
    </row>
    <row r="76" spans="1:13" ht="15" hidden="1" customHeight="1">
      <c r="A76" s="19" t="s">
        <v>57</v>
      </c>
      <c r="B76" s="2"/>
      <c r="C76" s="2"/>
      <c r="D76" s="9"/>
      <c r="E76" s="2"/>
      <c r="F76" s="2"/>
      <c r="G76" s="2"/>
      <c r="H76" s="37"/>
      <c r="I76" s="37"/>
      <c r="K76" s="4"/>
      <c r="L76" s="4"/>
      <c r="M76" s="4"/>
    </row>
    <row r="77" spans="1:13" ht="15.75" customHeight="1">
      <c r="A77" s="19" t="s">
        <v>53</v>
      </c>
      <c r="B77" s="2"/>
      <c r="C77" s="2"/>
      <c r="D77" s="9"/>
      <c r="E77" s="2"/>
      <c r="F77" s="2"/>
      <c r="G77" s="2"/>
      <c r="H77" s="37" t="s">
        <v>70</v>
      </c>
      <c r="I77" s="37"/>
      <c r="J77" s="40" t="s">
        <v>26</v>
      </c>
      <c r="K77" s="4"/>
      <c r="L77" s="4"/>
      <c r="M77" s="4"/>
    </row>
    <row r="78" spans="1:13" ht="30" customHeight="1">
      <c r="A78" s="19" t="s">
        <v>111</v>
      </c>
      <c r="B78" s="2">
        <v>2</v>
      </c>
      <c r="C78" s="2"/>
      <c r="D78" s="9"/>
      <c r="E78" s="2"/>
      <c r="F78" s="2"/>
      <c r="G78" s="2"/>
      <c r="H78" s="37"/>
      <c r="I78" s="37"/>
      <c r="J78" s="40" t="s">
        <v>126</v>
      </c>
      <c r="K78" s="4"/>
      <c r="L78" s="4"/>
      <c r="M78" s="4"/>
    </row>
    <row r="79" spans="1:13" ht="15.75" customHeight="1">
      <c r="A79" s="19" t="s">
        <v>62</v>
      </c>
      <c r="B79" s="2"/>
      <c r="C79" s="2"/>
      <c r="D79" s="2"/>
      <c r="E79" s="2"/>
      <c r="F79" s="2"/>
      <c r="G79" s="2"/>
      <c r="H79" s="37"/>
      <c r="I79" s="37"/>
      <c r="J79" s="45" t="s">
        <v>127</v>
      </c>
      <c r="K79" s="4"/>
      <c r="L79" s="4"/>
      <c r="M79" s="4"/>
    </row>
    <row r="80" spans="1:13" ht="14.25" customHeight="1">
      <c r="A80" s="19" t="s">
        <v>72</v>
      </c>
      <c r="B80" s="2"/>
      <c r="C80" s="2"/>
      <c r="D80" s="2"/>
      <c r="E80" s="2"/>
      <c r="F80" s="2"/>
      <c r="G80" s="2"/>
      <c r="H80" s="37"/>
      <c r="I80" s="37"/>
      <c r="J80" s="45" t="s">
        <v>128</v>
      </c>
      <c r="K80" s="4"/>
      <c r="L80" s="4"/>
      <c r="M80" s="4"/>
    </row>
    <row r="81" spans="1:13" ht="13.5" customHeight="1">
      <c r="A81" s="19" t="s">
        <v>54</v>
      </c>
      <c r="B81" s="2"/>
      <c r="C81" s="2"/>
      <c r="D81" s="2"/>
      <c r="E81" s="2"/>
      <c r="F81" s="2"/>
      <c r="G81" s="2"/>
      <c r="H81" s="37"/>
      <c r="I81" s="37"/>
      <c r="J81" s="45" t="s">
        <v>129</v>
      </c>
      <c r="K81" s="4"/>
      <c r="L81" s="4"/>
      <c r="M81" s="4"/>
    </row>
    <row r="82" spans="1:13" ht="13.5" hidden="1" customHeight="1">
      <c r="A82" s="19" t="s">
        <v>45</v>
      </c>
      <c r="B82" s="2"/>
      <c r="C82" s="2"/>
      <c r="D82" s="2"/>
      <c r="E82" s="2"/>
      <c r="F82" s="2"/>
      <c r="G82" s="2"/>
      <c r="H82" s="37"/>
      <c r="I82" s="37"/>
      <c r="J82" s="45"/>
      <c r="K82" s="4"/>
      <c r="L82" s="4"/>
      <c r="M82" s="4"/>
    </row>
    <row r="83" spans="1:13" ht="15" customHeight="1">
      <c r="A83" s="19" t="s">
        <v>37</v>
      </c>
      <c r="B83" s="2"/>
      <c r="C83" s="2"/>
      <c r="D83" s="2"/>
      <c r="E83" s="2"/>
      <c r="F83" s="2"/>
      <c r="G83" s="2"/>
      <c r="H83" s="37"/>
      <c r="I83" s="37"/>
      <c r="J83" s="76" t="s">
        <v>138</v>
      </c>
      <c r="K83" s="4"/>
      <c r="L83" s="4"/>
      <c r="M83" s="4"/>
    </row>
    <row r="84" spans="1:13" ht="13.5" customHeight="1">
      <c r="A84" s="24" t="s">
        <v>39</v>
      </c>
      <c r="B84" s="10">
        <f>SUM(B85:B100)</f>
        <v>9</v>
      </c>
      <c r="C84" s="10">
        <f>SUM(C85:C100)</f>
        <v>0</v>
      </c>
      <c r="D84" s="10">
        <v>12</v>
      </c>
      <c r="E84" s="10">
        <f>85:85+86:86+87:87+88:88+89:89+90:90+91:91+92:92+93:93+94:94+95:95+96:96+97:97+98:98+99:99+100:100</f>
        <v>1</v>
      </c>
      <c r="F84" s="10"/>
      <c r="G84" s="10"/>
      <c r="H84" s="17">
        <f>SUM(H85:H100)</f>
        <v>12</v>
      </c>
      <c r="I84" s="43">
        <f>SUM(I85:I100)</f>
        <v>0</v>
      </c>
      <c r="J84" s="64"/>
      <c r="K84" s="4"/>
      <c r="L84" s="4"/>
      <c r="M84" s="4"/>
    </row>
    <row r="85" spans="1:13" ht="16.5" customHeight="1">
      <c r="A85" s="19" t="s">
        <v>33</v>
      </c>
      <c r="B85" s="2">
        <v>3</v>
      </c>
      <c r="C85" s="2"/>
      <c r="D85" s="2">
        <v>6</v>
      </c>
      <c r="E85" s="2"/>
      <c r="F85" s="2"/>
      <c r="G85" s="2"/>
      <c r="H85" s="37">
        <v>12</v>
      </c>
      <c r="I85" s="49"/>
      <c r="J85" s="36" t="s">
        <v>114</v>
      </c>
      <c r="K85" s="4"/>
      <c r="L85" s="4"/>
      <c r="M85" s="4"/>
    </row>
    <row r="86" spans="1:13" ht="46.5" customHeight="1">
      <c r="A86" s="19" t="s">
        <v>79</v>
      </c>
      <c r="B86" s="2"/>
      <c r="C86" s="2"/>
      <c r="D86" s="2"/>
      <c r="E86" s="2"/>
      <c r="F86" s="2"/>
      <c r="G86" s="2"/>
      <c r="H86" s="37"/>
      <c r="I86" s="50"/>
      <c r="J86" s="66" t="s">
        <v>117</v>
      </c>
      <c r="K86" s="4"/>
      <c r="L86" s="4"/>
      <c r="M86" s="4"/>
    </row>
    <row r="87" spans="1:13" ht="15" customHeight="1">
      <c r="A87" s="19" t="s">
        <v>91</v>
      </c>
      <c r="B87" s="2">
        <v>2</v>
      </c>
      <c r="C87" s="2"/>
      <c r="D87" s="2"/>
      <c r="E87" s="2">
        <v>1</v>
      </c>
      <c r="F87" s="2"/>
      <c r="G87" s="2"/>
      <c r="H87" s="37"/>
      <c r="I87" s="71"/>
      <c r="J87" s="40" t="s">
        <v>115</v>
      </c>
      <c r="K87" s="4"/>
      <c r="L87" s="4"/>
      <c r="M87" s="4"/>
    </row>
    <row r="88" spans="1:13" ht="16.5" customHeight="1">
      <c r="A88" s="19" t="s">
        <v>42</v>
      </c>
      <c r="B88" s="2">
        <v>1</v>
      </c>
      <c r="C88" s="2"/>
      <c r="D88" s="2"/>
      <c r="E88" s="46"/>
      <c r="F88" s="2"/>
      <c r="G88" s="2"/>
      <c r="H88" s="37"/>
      <c r="I88" s="37"/>
      <c r="J88" s="40" t="s">
        <v>116</v>
      </c>
      <c r="K88" s="4"/>
      <c r="L88" s="4"/>
      <c r="M88" s="4"/>
    </row>
    <row r="89" spans="1:13" ht="15" customHeight="1">
      <c r="A89" s="19" t="s">
        <v>80</v>
      </c>
      <c r="B89" s="20"/>
      <c r="C89" s="2"/>
      <c r="D89" s="2"/>
      <c r="E89" s="2"/>
      <c r="F89" s="2"/>
      <c r="G89" s="2"/>
      <c r="H89" s="41"/>
      <c r="I89" s="37"/>
      <c r="J89" s="38" t="s">
        <v>106</v>
      </c>
      <c r="K89" s="4"/>
      <c r="L89" s="4"/>
      <c r="M89" s="4"/>
    </row>
    <row r="90" spans="1:13" ht="15" hidden="1" customHeight="1">
      <c r="A90" s="19" t="s">
        <v>73</v>
      </c>
      <c r="B90" s="29"/>
      <c r="C90" s="2"/>
      <c r="D90" s="2"/>
      <c r="E90" s="2"/>
      <c r="F90" s="2"/>
      <c r="G90" s="2"/>
      <c r="H90" s="41"/>
      <c r="I90" s="37"/>
      <c r="J90" s="40"/>
      <c r="K90" s="4"/>
      <c r="L90" s="4"/>
      <c r="M90" s="4"/>
    </row>
    <row r="91" spans="1:13" ht="13.5" customHeight="1">
      <c r="A91" s="19" t="s">
        <v>35</v>
      </c>
      <c r="B91" s="2">
        <v>1</v>
      </c>
      <c r="C91" s="2"/>
      <c r="D91" s="2"/>
      <c r="E91" s="2"/>
      <c r="F91" s="2"/>
      <c r="G91" s="2"/>
      <c r="H91" s="41"/>
      <c r="I91" s="37"/>
      <c r="J91" s="75" t="s">
        <v>121</v>
      </c>
      <c r="K91" s="4"/>
      <c r="L91" s="4"/>
      <c r="M91" s="4"/>
    </row>
    <row r="92" spans="1:13" ht="14.25" hidden="1" customHeight="1">
      <c r="A92" s="19" t="s">
        <v>57</v>
      </c>
      <c r="B92" s="2"/>
      <c r="C92" s="2"/>
      <c r="D92" s="2"/>
      <c r="E92" s="2"/>
      <c r="F92" s="2"/>
      <c r="G92" s="2"/>
      <c r="H92" s="41"/>
      <c r="I92" s="41"/>
      <c r="J92" s="40"/>
      <c r="K92" s="4"/>
      <c r="L92" s="4"/>
      <c r="M92" s="4"/>
    </row>
    <row r="93" spans="1:13" ht="15" hidden="1" customHeight="1">
      <c r="A93" s="19" t="s">
        <v>92</v>
      </c>
      <c r="B93" s="2"/>
      <c r="C93" s="2"/>
      <c r="D93" s="2"/>
      <c r="E93" s="2"/>
      <c r="F93" s="2"/>
      <c r="G93" s="2"/>
      <c r="H93" s="41"/>
      <c r="I93" s="41"/>
      <c r="K93" s="4"/>
      <c r="L93" s="4"/>
      <c r="M93" s="4"/>
    </row>
    <row r="94" spans="1:13" ht="15.75" customHeight="1">
      <c r="A94" s="19" t="s">
        <v>62</v>
      </c>
      <c r="B94" s="2"/>
      <c r="C94" s="2"/>
      <c r="D94" s="2"/>
      <c r="E94" s="2"/>
      <c r="F94" s="2"/>
      <c r="G94" s="2"/>
      <c r="H94" s="41"/>
      <c r="I94" s="37"/>
      <c r="J94" s="38" t="s">
        <v>27</v>
      </c>
      <c r="K94" s="4"/>
      <c r="L94" s="4"/>
      <c r="M94" s="4"/>
    </row>
    <row r="95" spans="1:13" ht="45.75" customHeight="1">
      <c r="A95" s="19" t="s">
        <v>55</v>
      </c>
      <c r="B95" s="2">
        <v>1</v>
      </c>
      <c r="C95" s="2"/>
      <c r="D95" s="2"/>
      <c r="E95" s="2"/>
      <c r="F95" s="2"/>
      <c r="G95" s="2"/>
      <c r="H95" s="41"/>
      <c r="I95" s="41"/>
      <c r="J95" s="40" t="s">
        <v>122</v>
      </c>
      <c r="K95" s="4"/>
      <c r="L95" s="4"/>
      <c r="M95" s="4"/>
    </row>
    <row r="96" spans="1:13" ht="15" hidden="1" customHeight="1">
      <c r="A96" s="19" t="s">
        <v>94</v>
      </c>
      <c r="B96" s="2"/>
      <c r="C96" s="2"/>
      <c r="D96" s="2"/>
      <c r="E96" s="2"/>
      <c r="F96" s="51"/>
      <c r="G96" s="2"/>
      <c r="H96" s="41"/>
      <c r="I96" s="41"/>
      <c r="J96" s="45"/>
      <c r="K96" s="4"/>
      <c r="L96" s="4"/>
      <c r="M96" s="4"/>
    </row>
    <row r="97" spans="1:13" ht="15" hidden="1" customHeight="1">
      <c r="A97" s="19" t="s">
        <v>54</v>
      </c>
      <c r="B97" s="2"/>
      <c r="C97" s="2"/>
      <c r="D97" s="2"/>
      <c r="E97" s="2"/>
      <c r="F97" s="2"/>
      <c r="G97" s="2"/>
      <c r="H97" s="41"/>
      <c r="I97" s="37"/>
      <c r="J97" s="45"/>
      <c r="K97" s="4"/>
      <c r="L97" s="4"/>
      <c r="M97" s="4"/>
    </row>
    <row r="98" spans="1:13" ht="13.5" customHeight="1">
      <c r="A98" s="19" t="s">
        <v>45</v>
      </c>
      <c r="B98" s="2">
        <v>1</v>
      </c>
      <c r="C98" s="2"/>
      <c r="D98" s="2"/>
      <c r="E98" s="4"/>
      <c r="F98" s="2"/>
      <c r="G98" s="2"/>
      <c r="H98" s="41"/>
      <c r="I98" s="37"/>
      <c r="J98" s="38"/>
      <c r="K98" s="4"/>
      <c r="L98" s="4"/>
      <c r="M98" s="4"/>
    </row>
    <row r="99" spans="1:13" ht="15" hidden="1" customHeight="1">
      <c r="A99" s="19" t="s">
        <v>68</v>
      </c>
      <c r="B99" s="2"/>
      <c r="C99" s="2"/>
      <c r="D99" s="2"/>
      <c r="E99" s="52"/>
      <c r="F99" s="2"/>
      <c r="G99" s="2"/>
      <c r="H99" s="41"/>
      <c r="I99" s="37"/>
      <c r="J99" s="72"/>
      <c r="K99" s="4"/>
      <c r="L99" s="4"/>
      <c r="M99" s="4"/>
    </row>
    <row r="100" spans="1:13" ht="15" hidden="1" customHeight="1">
      <c r="A100" s="19" t="s">
        <v>36</v>
      </c>
      <c r="B100" s="2"/>
      <c r="C100" s="4"/>
      <c r="D100" s="2"/>
      <c r="E100" s="2"/>
      <c r="F100" s="2"/>
      <c r="G100" s="2"/>
      <c r="H100" s="41"/>
      <c r="I100" s="41"/>
      <c r="J100" s="58"/>
      <c r="K100" s="4"/>
      <c r="L100" s="4"/>
      <c r="M100" s="4"/>
    </row>
    <row r="101" spans="1:13" ht="14.25" customHeight="1">
      <c r="A101" s="24" t="s">
        <v>40</v>
      </c>
      <c r="B101" s="10">
        <f t="shared" ref="B101:E102" si="0">B84+B67+B49+B32+B5</f>
        <v>64</v>
      </c>
      <c r="C101" s="10">
        <f t="shared" si="0"/>
        <v>0</v>
      </c>
      <c r="D101" s="10">
        <f t="shared" si="0"/>
        <v>83</v>
      </c>
      <c r="E101" s="10">
        <f t="shared" si="0"/>
        <v>16</v>
      </c>
      <c r="F101" s="10" t="e">
        <f>102:102+103:103+104:104+105:105+106:106+107:107+108:108+109:109+112:112+113:113+114:114+115:115+116:116+118:118+#REF!+119:119+120:120+121:121+122:122+126:126+127:127+128:128</f>
        <v>#REF!</v>
      </c>
      <c r="G101" s="10">
        <f>G84+G67+G49+G32+G5</f>
        <v>0</v>
      </c>
      <c r="H101" s="17">
        <f>H5+H32+H49+H67+H84</f>
        <v>156</v>
      </c>
      <c r="I101" s="17">
        <f>I5+I32+I49+I67+I84</f>
        <v>108</v>
      </c>
      <c r="J101" s="18"/>
      <c r="K101" s="4"/>
      <c r="L101" s="4"/>
      <c r="M101" s="4"/>
    </row>
    <row r="102" spans="1:13" ht="15" customHeight="1">
      <c r="A102" s="19" t="s">
        <v>33</v>
      </c>
      <c r="B102" s="28">
        <f t="shared" si="0"/>
        <v>12</v>
      </c>
      <c r="C102" s="28">
        <f t="shared" si="0"/>
        <v>0</v>
      </c>
      <c r="D102" s="28">
        <f t="shared" si="0"/>
        <v>22</v>
      </c>
      <c r="E102" s="28">
        <f t="shared" si="0"/>
        <v>0</v>
      </c>
      <c r="F102" s="28">
        <f>F85+F68+F50+F33+F6</f>
        <v>0</v>
      </c>
      <c r="G102" s="28"/>
      <c r="H102" s="28"/>
      <c r="I102" s="28"/>
      <c r="J102" s="28"/>
      <c r="K102" s="4"/>
      <c r="L102" s="4"/>
      <c r="M102" s="4"/>
    </row>
    <row r="103" spans="1:13" ht="18.75" customHeight="1">
      <c r="A103" s="30" t="s">
        <v>34</v>
      </c>
      <c r="B103" s="31">
        <f>B75+B51+B39+B87+B10</f>
        <v>7</v>
      </c>
      <c r="C103" s="31">
        <f>C75+C51+C39+C87+C10</f>
        <v>0</v>
      </c>
      <c r="D103" s="31"/>
      <c r="E103" s="31">
        <f>E75+E51+E39+E87+E10</f>
        <v>8</v>
      </c>
      <c r="F103" s="3" t="e">
        <f>#REF!+F75+F51+#REF!+F39</f>
        <v>#REF!</v>
      </c>
      <c r="G103" s="28"/>
      <c r="H103" s="28"/>
      <c r="I103" s="28"/>
      <c r="J103" s="32"/>
      <c r="K103" s="4"/>
      <c r="L103" s="4"/>
      <c r="M103" s="4"/>
    </row>
    <row r="104" spans="1:13" ht="15" customHeight="1">
      <c r="A104" s="30" t="s">
        <v>71</v>
      </c>
      <c r="B104" s="28">
        <f>B86+B74+B57+B34+B9</f>
        <v>0</v>
      </c>
      <c r="C104" s="28" t="e">
        <f>C86+C74+C57+C34+#REF!</f>
        <v>#REF!</v>
      </c>
      <c r="D104" s="28"/>
      <c r="E104" s="3">
        <f>E86+E74+E57+E34+E9</f>
        <v>2</v>
      </c>
      <c r="F104" s="3" t="e">
        <f>F86+F74+F57+F34+#REF!</f>
        <v>#REF!</v>
      </c>
      <c r="G104" s="28" t="e">
        <f>G86+G74+G57+G34+#REF!</f>
        <v>#REF!</v>
      </c>
      <c r="H104" s="28"/>
      <c r="I104" s="28"/>
      <c r="J104" s="33"/>
      <c r="K104" s="4"/>
      <c r="L104" s="4"/>
      <c r="M104" s="4"/>
    </row>
    <row r="105" spans="1:13" ht="13.5" customHeight="1">
      <c r="A105" s="30" t="s">
        <v>98</v>
      </c>
      <c r="B105" s="28">
        <f>B13</f>
        <v>0</v>
      </c>
      <c r="C105" s="28">
        <f>C9</f>
        <v>0</v>
      </c>
      <c r="D105" s="28"/>
      <c r="E105" s="3">
        <v>0</v>
      </c>
      <c r="F105" s="3">
        <f>F9</f>
        <v>0</v>
      </c>
      <c r="G105" s="28"/>
      <c r="H105" s="28"/>
      <c r="I105" s="28"/>
      <c r="J105" s="33" t="s">
        <v>70</v>
      </c>
      <c r="K105" s="4"/>
      <c r="L105" s="4"/>
      <c r="M105" s="4"/>
    </row>
    <row r="106" spans="1:13" ht="14.25" customHeight="1">
      <c r="A106" s="30" t="s">
        <v>96</v>
      </c>
      <c r="B106" s="28">
        <f>B89+B69+B61+B35+B7</f>
        <v>2</v>
      </c>
      <c r="C106" s="28">
        <f>C89+C69+C61+C35+C7</f>
        <v>0</v>
      </c>
      <c r="D106" s="28"/>
      <c r="E106" s="28">
        <f>E89+E69+E61+E35+E7</f>
        <v>6</v>
      </c>
      <c r="F106" s="3" t="e">
        <f>F89+#REF!+#REF!+#REF!</f>
        <v>#REF!</v>
      </c>
      <c r="G106" s="28"/>
      <c r="H106" s="28"/>
      <c r="I106" s="28"/>
      <c r="J106" s="28" t="s">
        <v>30</v>
      </c>
      <c r="K106" s="4"/>
      <c r="L106" s="4"/>
      <c r="M106" s="4"/>
    </row>
    <row r="107" spans="1:13" ht="13.5" customHeight="1">
      <c r="A107" s="30" t="s">
        <v>35</v>
      </c>
      <c r="B107" s="28">
        <f>B91+B73+B58+B43+B11</f>
        <v>10</v>
      </c>
      <c r="C107" s="28">
        <f>C91+C73+C58+C43+C11</f>
        <v>0</v>
      </c>
      <c r="D107" s="28"/>
      <c r="E107" s="28">
        <f>E91+E73+E58+E43+E11</f>
        <v>0</v>
      </c>
      <c r="F107" s="3" t="e">
        <f>F91+#REF!+F58+F43+F11</f>
        <v>#REF!</v>
      </c>
      <c r="G107" s="28"/>
      <c r="H107" s="28"/>
      <c r="I107" s="28"/>
      <c r="J107" s="28"/>
      <c r="K107" s="4"/>
      <c r="L107" s="4"/>
      <c r="M107" s="4"/>
    </row>
    <row r="108" spans="1:13" ht="15.75" customHeight="1">
      <c r="A108" s="30" t="s">
        <v>83</v>
      </c>
      <c r="B108" s="28">
        <f>B24</f>
        <v>1</v>
      </c>
      <c r="C108" s="28">
        <f>C61</f>
        <v>0</v>
      </c>
      <c r="D108" s="28"/>
      <c r="E108" s="28">
        <v>0</v>
      </c>
      <c r="F108" s="28"/>
      <c r="G108" s="28"/>
      <c r="H108" s="28"/>
      <c r="I108" s="28"/>
      <c r="J108" s="4"/>
      <c r="K108" s="4"/>
      <c r="L108" s="4"/>
      <c r="M108" s="4"/>
    </row>
    <row r="109" spans="1:13" ht="14.25" hidden="1" customHeight="1">
      <c r="A109" s="30" t="s">
        <v>77</v>
      </c>
      <c r="B109" s="28">
        <f>B36</f>
        <v>0</v>
      </c>
      <c r="C109" s="28">
        <f>C36</f>
        <v>0</v>
      </c>
      <c r="D109" s="28"/>
      <c r="E109" s="28">
        <v>0</v>
      </c>
      <c r="F109" s="28">
        <v>0</v>
      </c>
      <c r="G109" s="28"/>
      <c r="H109" s="28"/>
      <c r="I109" s="28"/>
      <c r="J109" s="4"/>
      <c r="K109" s="4"/>
      <c r="L109" s="4"/>
      <c r="M109" s="4"/>
    </row>
    <row r="110" spans="1:13" ht="17.25" customHeight="1">
      <c r="A110" s="30" t="s">
        <v>101</v>
      </c>
      <c r="B110" s="28">
        <f>B19</f>
        <v>0</v>
      </c>
      <c r="C110" s="28"/>
      <c r="D110" s="28"/>
      <c r="E110" s="28"/>
      <c r="F110" s="28"/>
      <c r="G110" s="28"/>
      <c r="H110" s="28"/>
      <c r="I110" s="28"/>
      <c r="J110" s="28" t="s">
        <v>139</v>
      </c>
      <c r="K110" s="4"/>
      <c r="L110" s="4"/>
      <c r="M110" s="4"/>
    </row>
    <row r="111" spans="1:13" ht="14.25" customHeight="1">
      <c r="A111" s="30" t="s">
        <v>88</v>
      </c>
      <c r="B111" s="28">
        <f>B46+B28+B72+B59</f>
        <v>0</v>
      </c>
      <c r="C111" s="28"/>
      <c r="D111" s="28"/>
      <c r="E111" s="28"/>
      <c r="F111" s="28"/>
      <c r="G111" s="28"/>
      <c r="H111" s="28"/>
      <c r="I111" s="28"/>
      <c r="J111" s="28"/>
      <c r="K111" s="4"/>
      <c r="L111" s="4"/>
      <c r="M111" s="4"/>
    </row>
    <row r="112" spans="1:13" ht="12" customHeight="1">
      <c r="A112" s="30" t="s">
        <v>85</v>
      </c>
      <c r="B112" s="28">
        <f>B25</f>
        <v>0</v>
      </c>
      <c r="C112" s="28">
        <f>C25</f>
        <v>0</v>
      </c>
      <c r="D112" s="28"/>
      <c r="E112" s="28">
        <f>E25</f>
        <v>0</v>
      </c>
      <c r="F112" s="28">
        <f>F25</f>
        <v>0</v>
      </c>
      <c r="G112" s="28"/>
      <c r="H112" s="28"/>
      <c r="I112" s="28"/>
      <c r="J112" s="4"/>
      <c r="K112" s="4"/>
      <c r="L112" s="4"/>
      <c r="M112" s="4"/>
    </row>
    <row r="113" spans="1:13" ht="15" customHeight="1">
      <c r="A113" s="19" t="s">
        <v>36</v>
      </c>
      <c r="B113" s="28">
        <f>B100+B70+B41+B15</f>
        <v>0</v>
      </c>
      <c r="C113" s="28">
        <f>C15+C41+C52+C70+C100</f>
        <v>0</v>
      </c>
      <c r="D113" s="28"/>
      <c r="E113" s="28">
        <f>E100+E70+E52+E41+E15</f>
        <v>0</v>
      </c>
      <c r="F113" s="28">
        <f>F70+F52+F41+F15</f>
        <v>0</v>
      </c>
      <c r="G113" s="28"/>
      <c r="H113" s="28"/>
      <c r="I113" s="28"/>
      <c r="J113" s="28" t="s">
        <v>140</v>
      </c>
      <c r="K113" s="4"/>
      <c r="L113" s="4"/>
      <c r="M113" s="4"/>
    </row>
    <row r="114" spans="1:13" ht="14.25" customHeight="1">
      <c r="A114" s="30" t="s">
        <v>42</v>
      </c>
      <c r="B114" s="28">
        <f>B88+B71+B53+B42+B16</f>
        <v>11</v>
      </c>
      <c r="C114" s="28">
        <f>C88+C71+C53+C42+C16</f>
        <v>0</v>
      </c>
      <c r="D114" s="28"/>
      <c r="E114" s="28">
        <f>E88+E71+E53+E42+E16</f>
        <v>0</v>
      </c>
      <c r="F114" s="28">
        <f>F88+F71+F53+F42+F16</f>
        <v>0</v>
      </c>
      <c r="G114" s="28"/>
      <c r="H114" s="28"/>
      <c r="I114" s="28"/>
      <c r="J114" s="31"/>
      <c r="K114" s="4"/>
      <c r="L114" s="4"/>
      <c r="M114" s="4"/>
    </row>
    <row r="115" spans="1:13" ht="12" customHeight="1">
      <c r="A115" s="19" t="s">
        <v>64</v>
      </c>
      <c r="B115" s="28">
        <f>B20</f>
        <v>1</v>
      </c>
      <c r="C115" s="28"/>
      <c r="D115" s="28"/>
      <c r="E115" s="28"/>
      <c r="F115" s="28"/>
      <c r="G115" s="28"/>
      <c r="H115" s="28"/>
      <c r="I115" s="28"/>
      <c r="J115" s="28"/>
      <c r="K115" s="4"/>
      <c r="L115" s="4"/>
      <c r="M115" s="4"/>
    </row>
    <row r="116" spans="1:13" ht="14.25" customHeight="1">
      <c r="A116" s="19" t="s">
        <v>45</v>
      </c>
      <c r="B116" s="28">
        <f>B98+B82+B55+B45</f>
        <v>3</v>
      </c>
      <c r="C116" s="28">
        <f>C98+C82+C55+C45</f>
        <v>0</v>
      </c>
      <c r="D116" s="28"/>
      <c r="E116" s="28">
        <v>0</v>
      </c>
      <c r="F116" s="28">
        <f>F98+F82+F55+F45</f>
        <v>0</v>
      </c>
      <c r="G116" s="28"/>
      <c r="H116" s="28"/>
      <c r="I116" s="28"/>
      <c r="J116" s="28" t="s">
        <v>141</v>
      </c>
      <c r="K116" s="4"/>
      <c r="L116" s="4"/>
      <c r="M116" s="4"/>
    </row>
    <row r="117" spans="1:13" ht="12.75" customHeight="1">
      <c r="A117" s="19" t="s">
        <v>73</v>
      </c>
      <c r="B117" s="28">
        <f>B14+B90+B37+B80+B52</f>
        <v>1</v>
      </c>
      <c r="C117" s="28"/>
      <c r="D117" s="28"/>
      <c r="E117" s="28"/>
      <c r="F117" s="28"/>
      <c r="G117" s="28"/>
      <c r="H117" s="28"/>
      <c r="I117" s="28" t="s">
        <v>66</v>
      </c>
      <c r="J117" s="34"/>
      <c r="K117" s="4"/>
      <c r="L117" s="4"/>
      <c r="M117" s="4"/>
    </row>
    <row r="118" spans="1:13" ht="11.25" customHeight="1">
      <c r="A118" s="19" t="s">
        <v>69</v>
      </c>
      <c r="B118" s="28">
        <f>B8</f>
        <v>1</v>
      </c>
      <c r="C118" s="28">
        <f>C8</f>
        <v>0</v>
      </c>
      <c r="D118" s="28"/>
      <c r="E118" s="28">
        <f>E8</f>
        <v>0</v>
      </c>
      <c r="F118" s="28" t="e">
        <f>#REF!</f>
        <v>#REF!</v>
      </c>
      <c r="G118" s="28"/>
      <c r="H118" s="28"/>
      <c r="I118" s="28"/>
      <c r="J118" s="28"/>
      <c r="K118" s="4"/>
      <c r="L118" s="4"/>
      <c r="M118" s="4"/>
    </row>
    <row r="119" spans="1:13" ht="12" customHeight="1">
      <c r="A119" s="19" t="s">
        <v>44</v>
      </c>
      <c r="B119" s="28">
        <f>B21+B47+B78+B95+B54</f>
        <v>9</v>
      </c>
      <c r="C119" s="28">
        <f>C21+C47+C78+C95+C54</f>
        <v>0</v>
      </c>
      <c r="D119" s="28"/>
      <c r="E119" s="28">
        <f>E21+E78+E95</f>
        <v>0</v>
      </c>
      <c r="F119" s="28">
        <f>F21+F47+F78+F95+F54</f>
        <v>0</v>
      </c>
      <c r="G119" s="28"/>
      <c r="H119" s="28"/>
      <c r="I119" s="28"/>
      <c r="J119" s="2"/>
      <c r="K119" s="4"/>
      <c r="L119" s="4"/>
      <c r="M119" s="4"/>
    </row>
    <row r="120" spans="1:13" ht="12" customHeight="1">
      <c r="A120" s="19" t="s">
        <v>65</v>
      </c>
      <c r="B120" s="28">
        <f>B31+B99</f>
        <v>3</v>
      </c>
      <c r="C120" s="28"/>
      <c r="D120" s="28"/>
      <c r="E120" s="28"/>
      <c r="F120" s="28"/>
      <c r="G120" s="28"/>
      <c r="H120" s="28"/>
      <c r="I120" s="28"/>
      <c r="J120" s="2"/>
      <c r="K120" s="4"/>
      <c r="L120" s="4"/>
      <c r="M120" s="4"/>
    </row>
    <row r="121" spans="1:13" ht="12" hidden="1" customHeight="1">
      <c r="A121" s="19" t="s">
        <v>84</v>
      </c>
      <c r="B121" s="28">
        <f>B12</f>
        <v>0</v>
      </c>
      <c r="C121" s="28">
        <f>C12</f>
        <v>0</v>
      </c>
      <c r="D121" s="28"/>
      <c r="E121" s="28">
        <f>E12</f>
        <v>0</v>
      </c>
      <c r="F121" s="28" t="e">
        <f>#REF!</f>
        <v>#REF!</v>
      </c>
      <c r="G121" s="28"/>
      <c r="H121" s="28"/>
      <c r="I121" s="28"/>
      <c r="J121" s="2" t="s">
        <v>70</v>
      </c>
      <c r="K121" s="4"/>
      <c r="L121" s="4"/>
      <c r="M121" s="4"/>
    </row>
    <row r="122" spans="1:13" ht="13.5" customHeight="1">
      <c r="A122" s="19" t="s">
        <v>57</v>
      </c>
      <c r="B122" s="28">
        <f>B17+B76+B44+B65</f>
        <v>1</v>
      </c>
      <c r="C122" s="28"/>
      <c r="D122" s="28"/>
      <c r="E122" s="28"/>
      <c r="F122" s="28"/>
      <c r="G122" s="28"/>
      <c r="H122" s="28"/>
      <c r="I122" s="28"/>
      <c r="J122" s="2" t="s">
        <v>70</v>
      </c>
      <c r="K122" s="4"/>
      <c r="L122" s="4"/>
      <c r="M122" s="4"/>
    </row>
    <row r="123" spans="1:13" ht="13.5" hidden="1" customHeight="1">
      <c r="A123" s="19" t="s">
        <v>53</v>
      </c>
      <c r="B123" s="28">
        <f>B63+B77</f>
        <v>0</v>
      </c>
      <c r="C123" s="28">
        <f>C63+C77</f>
        <v>0</v>
      </c>
      <c r="D123" s="28"/>
      <c r="E123" s="28">
        <f>E63+E77</f>
        <v>0</v>
      </c>
      <c r="F123" s="28">
        <f>F63+F77</f>
        <v>0</v>
      </c>
      <c r="G123" s="28"/>
      <c r="H123" s="28"/>
      <c r="I123" s="28"/>
      <c r="J123" s="28"/>
      <c r="K123" s="4"/>
      <c r="L123" s="4"/>
      <c r="M123" s="4"/>
    </row>
    <row r="124" spans="1:13" ht="13.5" customHeight="1">
      <c r="A124" s="19" t="s">
        <v>54</v>
      </c>
      <c r="B124" s="28">
        <f>B27</f>
        <v>1</v>
      </c>
      <c r="C124" s="28"/>
      <c r="D124" s="28"/>
      <c r="E124" s="28"/>
      <c r="F124" s="28"/>
      <c r="G124" s="28"/>
      <c r="H124" s="28"/>
      <c r="I124" s="28"/>
      <c r="J124" s="28"/>
      <c r="K124" s="4"/>
      <c r="L124" s="4"/>
      <c r="M124" s="4"/>
    </row>
    <row r="125" spans="1:13" ht="12" hidden="1" customHeight="1">
      <c r="A125" s="19" t="s">
        <v>74</v>
      </c>
      <c r="B125" s="28">
        <f>B26</f>
        <v>0</v>
      </c>
      <c r="C125" s="28">
        <f>C26</f>
        <v>0</v>
      </c>
      <c r="D125" s="28"/>
      <c r="E125" s="28">
        <f>E26</f>
        <v>0</v>
      </c>
      <c r="F125" s="28">
        <f>F26</f>
        <v>0</v>
      </c>
      <c r="G125" s="28">
        <f>G26</f>
        <v>0</v>
      </c>
      <c r="H125" s="28"/>
      <c r="I125" s="28"/>
      <c r="J125" s="28"/>
      <c r="K125" s="4"/>
      <c r="L125" s="4"/>
      <c r="M125" s="4"/>
    </row>
    <row r="126" spans="1:13" ht="13.5" hidden="1" customHeight="1">
      <c r="A126" s="19" t="s">
        <v>99</v>
      </c>
      <c r="B126" s="28">
        <f>B30</f>
        <v>0</v>
      </c>
      <c r="C126" s="28"/>
      <c r="D126" s="28"/>
      <c r="E126" s="28"/>
      <c r="F126" s="28"/>
      <c r="G126" s="28"/>
      <c r="H126" s="28"/>
      <c r="I126" s="28"/>
      <c r="J126" s="28"/>
      <c r="K126" s="4"/>
      <c r="L126" s="4"/>
      <c r="M126" s="4"/>
    </row>
    <row r="127" spans="1:13" ht="12.75" customHeight="1">
      <c r="A127" s="19" t="s">
        <v>62</v>
      </c>
      <c r="B127" s="28">
        <f>B38+B23+B94+B79</f>
        <v>0</v>
      </c>
      <c r="C127" s="28"/>
      <c r="D127" s="28"/>
      <c r="E127" s="28"/>
      <c r="F127" s="28"/>
      <c r="G127" s="28"/>
      <c r="H127" s="28"/>
      <c r="I127" s="28"/>
      <c r="J127" s="2"/>
      <c r="K127" s="4"/>
      <c r="L127" s="4"/>
      <c r="M127" s="4"/>
    </row>
    <row r="128" spans="1:13" ht="13.5" customHeight="1">
      <c r="A128" s="30" t="s">
        <v>37</v>
      </c>
      <c r="B128" s="35">
        <f>B96+B83+B66+B48+B22</f>
        <v>1</v>
      </c>
      <c r="C128" s="35">
        <f>C96+C83+C66+C48+C22</f>
        <v>0</v>
      </c>
      <c r="D128" s="35">
        <f>D96+D83+D66+D48+D22</f>
        <v>0</v>
      </c>
      <c r="E128" s="35">
        <f>E96+E83+E66+E48+E22</f>
        <v>0</v>
      </c>
      <c r="F128" s="35">
        <f>F96+F83+F66+F48+F22</f>
        <v>0</v>
      </c>
      <c r="G128" s="35"/>
      <c r="H128" s="35"/>
      <c r="I128" s="35"/>
      <c r="J128" s="6" t="s">
        <v>0</v>
      </c>
    </row>
    <row r="129" spans="1:10" ht="26.25" customHeight="1">
      <c r="A129" s="8" t="s">
        <v>59</v>
      </c>
      <c r="B129" s="5" t="s">
        <v>51</v>
      </c>
      <c r="C129" s="13">
        <f>B101+C101</f>
        <v>64</v>
      </c>
      <c r="D129" s="7"/>
      <c r="E129" s="13" t="s">
        <v>52</v>
      </c>
      <c r="F129" s="13" t="e">
        <f>E101+F101</f>
        <v>#REF!</v>
      </c>
      <c r="G129" s="7"/>
      <c r="H129" s="7"/>
      <c r="I129" s="7"/>
      <c r="J129" s="1"/>
    </row>
    <row r="130" spans="1:10" ht="15.75">
      <c r="A130" s="1"/>
      <c r="B130" s="1"/>
      <c r="C130" s="1"/>
      <c r="D130" s="1"/>
      <c r="E130" s="1"/>
      <c r="F130" s="1"/>
      <c r="G130" s="1"/>
      <c r="H130" s="1"/>
      <c r="I130" s="1"/>
      <c r="J130" s="1"/>
    </row>
    <row r="131" spans="1:10" ht="15.75">
      <c r="A131" s="11"/>
      <c r="B131" s="6"/>
      <c r="C131" s="6"/>
      <c r="D131" s="6"/>
      <c r="E131" s="6"/>
      <c r="F131" s="1"/>
      <c r="G131" s="1"/>
      <c r="H131" s="1"/>
      <c r="I131" s="1"/>
      <c r="J131" s="1"/>
    </row>
    <row r="132" spans="1:10" ht="15.75">
      <c r="A132" s="1"/>
      <c r="B132" s="1"/>
      <c r="C132" s="1"/>
      <c r="D132" s="1"/>
      <c r="E132" s="1"/>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t="s">
        <v>70</v>
      </c>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row>
  </sheetData>
  <sheetCalcPr fullCalcOnLoad="1"/>
  <mergeCells count="10">
    <mergeCell ref="A2:J2"/>
    <mergeCell ref="B3:D3"/>
    <mergeCell ref="A3:A4"/>
    <mergeCell ref="J3:J4"/>
    <mergeCell ref="E3:I3"/>
    <mergeCell ref="J27:M27"/>
    <mergeCell ref="J19:M19"/>
    <mergeCell ref="J18:M18"/>
    <mergeCell ref="J23:M23"/>
    <mergeCell ref="J24:M24"/>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4" max="9" man="1"/>
    <brk id="8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2016-10-19T04:16:42Z</cp:lastPrinted>
  <dcterms:created xsi:type="dcterms:W3CDTF">1996-10-08T23:32:33Z</dcterms:created>
  <dcterms:modified xsi:type="dcterms:W3CDTF">2016-10-19T04:17:28Z</dcterms:modified>
</cp:coreProperties>
</file>