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5 ОТДЕЛ ПО ПРОГРАММАМ\Программы\МУНИЦИПАЛЬНАЯ ПРОГРАММА УЖКХ\2017\Февраль\"/>
    </mc:Choice>
  </mc:AlternateContent>
  <bookViews>
    <workbookView xWindow="0" yWindow="0" windowWidth="28800" windowHeight="12435"/>
  </bookViews>
  <sheets>
    <sheet name="1" sheetId="8" r:id="rId1"/>
  </sheets>
  <definedNames>
    <definedName name="_xlnm.Print_Area" localSheetId="0">'1'!$A$1:$K$51</definedName>
  </definedNames>
  <calcPr calcId="152511"/>
</workbook>
</file>

<file path=xl/calcChain.xml><?xml version="1.0" encoding="utf-8"?>
<calcChain xmlns="http://schemas.openxmlformats.org/spreadsheetml/2006/main">
  <c r="F18" i="8" l="1"/>
  <c r="F15" i="8"/>
  <c r="J39" i="8"/>
  <c r="G24" i="8"/>
  <c r="G19" i="8"/>
  <c r="G18" i="8"/>
  <c r="J41" i="8"/>
  <c r="F29" i="8"/>
  <c r="J34" i="8"/>
  <c r="J29" i="8"/>
  <c r="J31" i="8"/>
  <c r="J24" i="8"/>
  <c r="J26" i="8"/>
  <c r="J19" i="8"/>
  <c r="F16" i="8"/>
  <c r="F38" i="8"/>
  <c r="F33" i="8"/>
  <c r="F28" i="8"/>
  <c r="F23" i="8"/>
  <c r="F17" i="8"/>
  <c r="K39" i="8"/>
  <c r="K41" i="8"/>
  <c r="I16" i="8"/>
  <c r="J33" i="8"/>
  <c r="J38" i="8"/>
  <c r="J14" i="8"/>
  <c r="K19" i="8"/>
  <c r="K24" i="8"/>
  <c r="K25" i="8"/>
  <c r="K20" i="8"/>
  <c r="J43" i="8"/>
  <c r="I43" i="8"/>
  <c r="H43" i="8"/>
  <c r="I38" i="8"/>
  <c r="H38" i="8"/>
  <c r="I33" i="8"/>
  <c r="H33" i="8"/>
  <c r="J18" i="8"/>
  <c r="I18" i="8"/>
  <c r="H18" i="8"/>
  <c r="J17" i="8"/>
  <c r="I17" i="8"/>
  <c r="H17" i="8"/>
  <c r="J15" i="8"/>
  <c r="I15" i="8"/>
  <c r="H15" i="8"/>
  <c r="I14" i="8"/>
  <c r="H14" i="8"/>
  <c r="G15" i="8"/>
  <c r="G14" i="8"/>
  <c r="E45" i="8"/>
  <c r="E15" i="8"/>
  <c r="F44" i="8"/>
  <c r="F14" i="8"/>
  <c r="E44" i="8"/>
  <c r="G43" i="8"/>
  <c r="G38" i="8"/>
  <c r="K36" i="8"/>
  <c r="K34" i="8"/>
  <c r="G33" i="8"/>
  <c r="G28" i="8"/>
  <c r="E18" i="8"/>
  <c r="K17" i="8"/>
  <c r="G17" i="8"/>
  <c r="E17" i="8"/>
  <c r="E43" i="8"/>
  <c r="E23" i="8"/>
  <c r="E38" i="8"/>
  <c r="E28" i="8"/>
  <c r="E16" i="8"/>
  <c r="K21" i="8"/>
  <c r="E33" i="8"/>
  <c r="G23" i="8"/>
  <c r="G16" i="8"/>
  <c r="I23" i="8"/>
  <c r="H23" i="8"/>
  <c r="H16" i="8"/>
  <c r="J23" i="8"/>
  <c r="K26" i="8"/>
  <c r="F43" i="8"/>
  <c r="K43" i="8"/>
  <c r="F13" i="8"/>
  <c r="K45" i="8"/>
  <c r="K15" i="8"/>
  <c r="G13" i="8"/>
  <c r="H13" i="8"/>
  <c r="H28" i="8"/>
  <c r="I13" i="8"/>
  <c r="K23" i="8"/>
  <c r="K18" i="8"/>
  <c r="I28" i="8"/>
  <c r="J16" i="8"/>
  <c r="J13" i="8"/>
  <c r="K33" i="8"/>
  <c r="K38" i="8"/>
  <c r="L16" i="8"/>
  <c r="L14" i="8"/>
  <c r="K29" i="8"/>
  <c r="E14" i="8"/>
  <c r="E13" i="8"/>
  <c r="K44" i="8"/>
  <c r="J28" i="8"/>
  <c r="K31" i="8"/>
  <c r="K16" i="8"/>
  <c r="K14" i="8"/>
  <c r="K13" i="8"/>
  <c r="K28" i="8"/>
</calcChain>
</file>

<file path=xl/sharedStrings.xml><?xml version="1.0" encoding="utf-8"?>
<sst xmlns="http://schemas.openxmlformats.org/spreadsheetml/2006/main" count="79" uniqueCount="49">
  <si>
    <t>Ответственный исполнитель муниципальной программы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</si>
  <si>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</si>
  <si>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</si>
  <si>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</si>
  <si>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</si>
  <si>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2015 г.</t>
  </si>
  <si>
    <t>2016 г.</t>
  </si>
  <si>
    <t>2017 г.</t>
  </si>
  <si>
    <t>Итого:</t>
  </si>
  <si>
    <t>Муниципальная программа города Пензы</t>
  </si>
  <si>
    <t>всего</t>
  </si>
  <si>
    <t>бюджет города Пензы</t>
  </si>
  <si>
    <t>межбюджетные трансферты из федерального бюджета</t>
  </si>
  <si>
    <t>межбюджетные трансферты из бюджета Пензенской области</t>
  </si>
  <si>
    <t>иные источники</t>
  </si>
  <si>
    <t>2.</t>
  </si>
  <si>
    <t>Подпрограмма 1</t>
  </si>
  <si>
    <t>3.</t>
  </si>
  <si>
    <t>Подпрограмма 2</t>
  </si>
  <si>
    <t>4.</t>
  </si>
  <si>
    <t>Подпрограмма 3</t>
  </si>
  <si>
    <t>5.</t>
  </si>
  <si>
    <t>Подпрограмма 4</t>
  </si>
  <si>
    <t>6.</t>
  </si>
  <si>
    <t>Подпрограмма 5</t>
  </si>
  <si>
    <t>7.</t>
  </si>
  <si>
    <t>Подпрограмма 6</t>
  </si>
  <si>
    <t>№ п/п</t>
  </si>
  <si>
    <t>«Управление развитием отрасли жилищно-коммунального хозяйства»</t>
  </si>
  <si>
    <t>«Ремонт и обеспечение сохранности муниципального жилищного фонда»</t>
  </si>
  <si>
    <t>«Капитальный ремонт общего имущества в многоквартирных домах в городе Пензе»</t>
  </si>
  <si>
    <t>межбюджетные трансферты из федерального бюджета*</t>
  </si>
  <si>
    <t xml:space="preserve">Ресурсное обеспечение реализации муниципальной программы города Пензы </t>
  </si>
  <si>
    <t>за счет всех источников финансирования</t>
  </si>
  <si>
    <t xml:space="preserve"> «Эксплуатация сети дорог общего пользования местного значения в границах городского округа Пенза»</t>
  </si>
  <si>
    <t>«Организация благоустройства и озеленения территорий г.Пенза»</t>
  </si>
  <si>
    <t>«Реконструкция, капитальный ремонт объектов инженерной инфраструктуры и создание условий для обеспечения жителей услугами бытового обслуживания в городе Пензе»</t>
  </si>
  <si>
    <t>2018 г.</t>
  </si>
  <si>
    <t>2019 г.</t>
  </si>
  <si>
    <t>2020 г.</t>
  </si>
  <si>
    <t>Приложение № 3</t>
  </si>
  <si>
    <t>к муниципальной программе «Модернизация, развитие жилищно-коммунального хозяйства и благоустройство города Пензы на 2015-2020 годы»</t>
  </si>
  <si>
    <t>«Модернизация, развитие жилищно-коммунального хозяйства и благоустройство города Пензы на 2015-2020 годы»</t>
  </si>
  <si>
    <t xml:space="preserve">Первый заместитель главы администрации                                                                                                                               </t>
  </si>
  <si>
    <t>С.В. Волков</t>
  </si>
  <si>
    <t xml:space="preserve">Управление жилищно-коммунального хозяйства города Пензы </t>
  </si>
  <si>
    <r>
      <rPr>
        <b/>
        <sz val="11"/>
        <rFont val="Times New Roman"/>
        <family val="1"/>
        <charset val="204"/>
      </rPr>
      <t>*</t>
    </r>
    <r>
      <rPr>
        <sz val="11"/>
        <rFont val="Times New Roman"/>
        <family val="1"/>
        <charset val="204"/>
      </rPr>
      <t xml:space="preserve"> Средства Государственной корпорации-Фонд содействия реформированию ЖКХ</t>
    </r>
  </si>
  <si>
    <t>Приложение № 2</t>
  </si>
  <si>
    <t>к постановлению администрации города Пензы
              от 15.05.2017 № 837/1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</si>
</sst>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0.00000"/>
    <numFmt numFmtId="167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0" borderId="0" xfId="0" applyFont="1"/>
    <xf numFmtId="166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right"/>
    </xf>
    <xf numFmtId="164" fontId="8" fillId="4" borderId="0" xfId="0" applyNumberFormat="1" applyFont="1" applyFill="1"/>
    <xf numFmtId="165" fontId="8" fillId="2" borderId="0" xfId="0" applyNumberFormat="1" applyFont="1" applyFill="1"/>
    <xf numFmtId="4" fontId="5" fillId="0" borderId="0" xfId="0" applyNumberFormat="1" applyFont="1"/>
    <xf numFmtId="164" fontId="5" fillId="0" borderId="0" xfId="0" applyNumberFormat="1" applyFont="1"/>
    <xf numFmtId="164" fontId="3" fillId="0" borderId="1" xfId="0" applyNumberFormat="1" applyFont="1" applyBorder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horizontal="right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110" zoomScaleNormal="110" zoomScaleSheetLayoutView="110" workbookViewId="0">
      <selection activeCell="F3" sqref="F3:K3"/>
    </sheetView>
  </sheetViews>
  <sheetFormatPr defaultRowHeight="15" x14ac:dyDescent="0.25"/>
  <cols>
    <col min="1" max="1" width="5.140625" style="24" customWidth="1"/>
    <col min="2" max="2" width="17.5703125" style="24" customWidth="1"/>
    <col min="3" max="3" width="28.140625" style="24" customWidth="1"/>
    <col min="4" max="4" width="29.140625" style="24" customWidth="1"/>
    <col min="5" max="5" width="16.140625" style="3" customWidth="1"/>
    <col min="6" max="6" width="16.85546875" style="3" customWidth="1"/>
    <col min="7" max="10" width="14.140625" style="3" customWidth="1"/>
    <col min="11" max="11" width="19.7109375" style="24" customWidth="1"/>
    <col min="12" max="12" width="14.42578125" style="24" bestFit="1" customWidth="1"/>
    <col min="13" max="14" width="11" style="24" bestFit="1" customWidth="1"/>
    <col min="15" max="15" width="14.5703125" style="24" bestFit="1" customWidth="1"/>
    <col min="16" max="16384" width="9.140625" style="24"/>
  </cols>
  <sheetData>
    <row r="1" spans="1:15" x14ac:dyDescent="0.25">
      <c r="F1" s="35" t="s">
        <v>47</v>
      </c>
      <c r="G1" s="35"/>
      <c r="H1" s="35"/>
      <c r="I1" s="35"/>
      <c r="J1" s="35"/>
      <c r="K1" s="35"/>
    </row>
    <row r="2" spans="1:15" ht="30" customHeight="1" x14ac:dyDescent="0.25">
      <c r="F2" s="36" t="s">
        <v>48</v>
      </c>
      <c r="G2" s="36"/>
      <c r="H2" s="36"/>
      <c r="I2" s="36"/>
      <c r="J2" s="36"/>
      <c r="K2" s="36"/>
    </row>
    <row r="3" spans="1:15" x14ac:dyDescent="0.25">
      <c r="A3" s="21"/>
      <c r="B3" s="21"/>
      <c r="C3" s="21"/>
      <c r="D3" s="21"/>
      <c r="E3" s="21"/>
      <c r="F3" s="36" t="s">
        <v>40</v>
      </c>
      <c r="G3" s="36"/>
      <c r="H3" s="36"/>
      <c r="I3" s="36"/>
      <c r="J3" s="36"/>
      <c r="K3" s="36"/>
    </row>
    <row r="4" spans="1:15" ht="32.25" customHeight="1" x14ac:dyDescent="0.25">
      <c r="A4" s="21"/>
      <c r="B4" s="21"/>
      <c r="C4" s="21"/>
      <c r="D4" s="21"/>
      <c r="E4" s="21"/>
      <c r="F4" s="36" t="s">
        <v>41</v>
      </c>
      <c r="G4" s="36"/>
      <c r="H4" s="36"/>
      <c r="I4" s="36"/>
      <c r="J4" s="36"/>
      <c r="K4" s="36"/>
    </row>
    <row r="5" spans="1:15" ht="15.75" customHeight="1" x14ac:dyDescent="0.25">
      <c r="A5" s="38" t="s">
        <v>32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5" ht="14.25" customHeight="1" x14ac:dyDescent="0.25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5" ht="15.75" x14ac:dyDescent="0.2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5" x14ac:dyDescent="0.25">
      <c r="E8" s="4"/>
    </row>
    <row r="9" spans="1:15" ht="33" customHeight="1" x14ac:dyDescent="0.25">
      <c r="A9" s="39" t="s">
        <v>0</v>
      </c>
      <c r="B9" s="39"/>
      <c r="C9" s="39"/>
      <c r="D9" s="39" t="s">
        <v>45</v>
      </c>
      <c r="E9" s="39"/>
      <c r="F9" s="39"/>
      <c r="G9" s="39"/>
      <c r="H9" s="39"/>
      <c r="I9" s="39"/>
      <c r="J9" s="39"/>
      <c r="K9" s="39"/>
    </row>
    <row r="10" spans="1:15" ht="24.75" customHeight="1" x14ac:dyDescent="0.25">
      <c r="A10" s="37" t="s">
        <v>27</v>
      </c>
      <c r="B10" s="37" t="s">
        <v>1</v>
      </c>
      <c r="C10" s="37" t="s">
        <v>2</v>
      </c>
      <c r="D10" s="37" t="s">
        <v>3</v>
      </c>
      <c r="E10" s="37" t="s">
        <v>4</v>
      </c>
      <c r="F10" s="37"/>
      <c r="G10" s="37"/>
      <c r="H10" s="37"/>
      <c r="I10" s="37"/>
      <c r="J10" s="37"/>
      <c r="K10" s="37"/>
    </row>
    <row r="11" spans="1:15" ht="18.75" customHeight="1" x14ac:dyDescent="0.25">
      <c r="A11" s="37"/>
      <c r="B11" s="37"/>
      <c r="C11" s="37"/>
      <c r="D11" s="37"/>
      <c r="E11" s="5" t="s">
        <v>5</v>
      </c>
      <c r="F11" s="5" t="s">
        <v>6</v>
      </c>
      <c r="G11" s="5" t="s">
        <v>7</v>
      </c>
      <c r="H11" s="5" t="s">
        <v>37</v>
      </c>
      <c r="I11" s="5" t="s">
        <v>38</v>
      </c>
      <c r="J11" s="5" t="s">
        <v>39</v>
      </c>
      <c r="K11" s="5" t="s">
        <v>8</v>
      </c>
    </row>
    <row r="12" spans="1:1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5" x14ac:dyDescent="0.25">
      <c r="A13" s="39">
        <v>1</v>
      </c>
      <c r="B13" s="39" t="s">
        <v>9</v>
      </c>
      <c r="C13" s="39" t="s">
        <v>42</v>
      </c>
      <c r="D13" s="25" t="s">
        <v>10</v>
      </c>
      <c r="E13" s="6">
        <f t="shared" ref="E13:K13" si="0">SUM(E14:E17)</f>
        <v>1037129.49765</v>
      </c>
      <c r="F13" s="19">
        <f>SUM(F14:F17)</f>
        <v>1347892.7767099999</v>
      </c>
      <c r="G13" s="7">
        <f t="shared" si="0"/>
        <v>1810306.7</v>
      </c>
      <c r="H13" s="7">
        <f t="shared" si="0"/>
        <v>842230.6</v>
      </c>
      <c r="I13" s="7">
        <f t="shared" si="0"/>
        <v>824850.69999999984</v>
      </c>
      <c r="J13" s="7">
        <f t="shared" si="0"/>
        <v>824850.69999999984</v>
      </c>
      <c r="K13" s="6">
        <f t="shared" si="0"/>
        <v>6687260.9743600003</v>
      </c>
      <c r="L13" s="26"/>
      <c r="M13" s="27"/>
      <c r="N13" s="27"/>
      <c r="O13" s="28"/>
    </row>
    <row r="14" spans="1:15" x14ac:dyDescent="0.25">
      <c r="A14" s="39"/>
      <c r="B14" s="39"/>
      <c r="C14" s="39"/>
      <c r="D14" s="25" t="s">
        <v>11</v>
      </c>
      <c r="E14" s="6">
        <f t="shared" ref="E14:K17" si="1">E19+E24+E29+E34+E39+E44</f>
        <v>929507.89765000006</v>
      </c>
      <c r="F14" s="7">
        <f>F19+F24+F29+F34+F39+F44</f>
        <v>956177.15799999982</v>
      </c>
      <c r="G14" s="7">
        <f t="shared" si="1"/>
        <v>1035802.8999999999</v>
      </c>
      <c r="H14" s="7">
        <f t="shared" si="1"/>
        <v>840283.7</v>
      </c>
      <c r="I14" s="7">
        <f t="shared" si="1"/>
        <v>822871.99999999988</v>
      </c>
      <c r="J14" s="7">
        <f t="shared" si="1"/>
        <v>822871.99999999988</v>
      </c>
      <c r="K14" s="6">
        <f t="shared" si="1"/>
        <v>5407515.6556500001</v>
      </c>
      <c r="L14" s="1">
        <f>E19+E24+E29+E34+E39</f>
        <v>929507.89765000006</v>
      </c>
      <c r="M14" s="2"/>
      <c r="N14" s="2"/>
      <c r="O14" s="1"/>
    </row>
    <row r="15" spans="1:15" ht="32.25" customHeight="1" x14ac:dyDescent="0.25">
      <c r="A15" s="39"/>
      <c r="B15" s="39"/>
      <c r="C15" s="39"/>
      <c r="D15" s="25" t="s">
        <v>12</v>
      </c>
      <c r="E15" s="7">
        <f t="shared" si="1"/>
        <v>0</v>
      </c>
      <c r="F15" s="7">
        <f>F20+F25+F30+F35+F40+F45</f>
        <v>0</v>
      </c>
      <c r="G15" s="7">
        <f t="shared" si="1"/>
        <v>515060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515060</v>
      </c>
      <c r="L15" s="2"/>
      <c r="M15" s="2"/>
      <c r="N15" s="2"/>
      <c r="O15" s="2"/>
    </row>
    <row r="16" spans="1:15" ht="50.25" customHeight="1" x14ac:dyDescent="0.25">
      <c r="A16" s="39"/>
      <c r="B16" s="39"/>
      <c r="C16" s="39"/>
      <c r="D16" s="25" t="s">
        <v>13</v>
      </c>
      <c r="E16" s="7">
        <f t="shared" si="1"/>
        <v>107621.59999999999</v>
      </c>
      <c r="F16" s="6">
        <f t="shared" si="1"/>
        <v>391715.61871000001</v>
      </c>
      <c r="G16" s="7">
        <f t="shared" si="1"/>
        <v>259443.8</v>
      </c>
      <c r="H16" s="7">
        <f t="shared" si="1"/>
        <v>1946.9</v>
      </c>
      <c r="I16" s="7">
        <f t="shared" si="1"/>
        <v>1978.7</v>
      </c>
      <c r="J16" s="7">
        <f t="shared" si="1"/>
        <v>1978.7</v>
      </c>
      <c r="K16" s="6">
        <f t="shared" si="1"/>
        <v>764685.3187099999</v>
      </c>
      <c r="L16" s="2">
        <f>E21+E26+E31+E36+E41</f>
        <v>107621.59999999999</v>
      </c>
      <c r="M16" s="2"/>
      <c r="N16" s="2"/>
      <c r="O16" s="2"/>
    </row>
    <row r="17" spans="1:15" x14ac:dyDescent="0.25">
      <c r="A17" s="39"/>
      <c r="B17" s="39"/>
      <c r="C17" s="39"/>
      <c r="D17" s="25" t="s">
        <v>14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2"/>
      <c r="M17" s="2"/>
      <c r="N17" s="2"/>
      <c r="O17" s="2"/>
    </row>
    <row r="18" spans="1:15" x14ac:dyDescent="0.25">
      <c r="A18" s="37" t="s">
        <v>15</v>
      </c>
      <c r="B18" s="37" t="s">
        <v>16</v>
      </c>
      <c r="C18" s="37" t="s">
        <v>34</v>
      </c>
      <c r="D18" s="5" t="s">
        <v>10</v>
      </c>
      <c r="E18" s="15">
        <f>E19+E21</f>
        <v>598156.35060000001</v>
      </c>
      <c r="F18" s="8">
        <f t="shared" ref="F18:K18" si="2">SUM(F19:F22)</f>
        <v>923041.34074999997</v>
      </c>
      <c r="G18" s="8">
        <f t="shared" si="2"/>
        <v>1476863.9</v>
      </c>
      <c r="H18" s="8">
        <f t="shared" si="2"/>
        <v>471276.6</v>
      </c>
      <c r="I18" s="8">
        <f t="shared" si="2"/>
        <v>461212.1</v>
      </c>
      <c r="J18" s="8">
        <f t="shared" si="2"/>
        <v>461212.1</v>
      </c>
      <c r="K18" s="10">
        <f t="shared" si="2"/>
        <v>4391762.3913500002</v>
      </c>
    </row>
    <row r="19" spans="1:15" x14ac:dyDescent="0.25">
      <c r="A19" s="37"/>
      <c r="B19" s="37"/>
      <c r="C19" s="37"/>
      <c r="D19" s="5" t="s">
        <v>11</v>
      </c>
      <c r="E19" s="16">
        <v>492156.35060000001</v>
      </c>
      <c r="F19" s="9">
        <v>539359.00099999993</v>
      </c>
      <c r="G19" s="9">
        <f>459741.7+257600-13067.8</f>
        <v>704273.89999999991</v>
      </c>
      <c r="H19" s="9">
        <v>471276.6</v>
      </c>
      <c r="I19" s="9">
        <v>461212.1</v>
      </c>
      <c r="J19" s="9">
        <f>I19</f>
        <v>461212.1</v>
      </c>
      <c r="K19" s="11">
        <f>SUM(E19:J19)</f>
        <v>3129490.0515999999</v>
      </c>
    </row>
    <row r="20" spans="1:15" ht="30" x14ac:dyDescent="0.25">
      <c r="A20" s="37"/>
      <c r="B20" s="37"/>
      <c r="C20" s="37"/>
      <c r="D20" s="5" t="s">
        <v>12</v>
      </c>
      <c r="E20" s="9"/>
      <c r="F20" s="18"/>
      <c r="G20" s="9">
        <v>515060</v>
      </c>
      <c r="H20" s="9"/>
      <c r="I20" s="9"/>
      <c r="J20" s="9"/>
      <c r="K20" s="34">
        <f>SUM(E20:J20)</f>
        <v>515060</v>
      </c>
      <c r="L20" s="17">
        <v>127233</v>
      </c>
    </row>
    <row r="21" spans="1:15" ht="29.25" customHeight="1" x14ac:dyDescent="0.25">
      <c r="A21" s="37"/>
      <c r="B21" s="37"/>
      <c r="C21" s="37"/>
      <c r="D21" s="5" t="s">
        <v>13</v>
      </c>
      <c r="E21" s="9">
        <v>106000</v>
      </c>
      <c r="F21" s="20">
        <v>383682.33974999998</v>
      </c>
      <c r="G21" s="9">
        <v>257530</v>
      </c>
      <c r="H21" s="9">
        <v>0</v>
      </c>
      <c r="I21" s="9">
        <v>0</v>
      </c>
      <c r="J21" s="9">
        <v>0</v>
      </c>
      <c r="K21" s="11">
        <f>SUM(E21:J21)</f>
        <v>747212.33975000004</v>
      </c>
    </row>
    <row r="22" spans="1:15" x14ac:dyDescent="0.25">
      <c r="A22" s="37"/>
      <c r="B22" s="37"/>
      <c r="C22" s="37"/>
      <c r="D22" s="5" t="s">
        <v>14</v>
      </c>
      <c r="E22" s="9"/>
      <c r="F22" s="18"/>
      <c r="G22" s="9"/>
      <c r="H22" s="9"/>
      <c r="I22" s="9"/>
      <c r="J22" s="9"/>
      <c r="K22" s="9"/>
    </row>
    <row r="23" spans="1:15" x14ac:dyDescent="0.25">
      <c r="A23" s="37" t="s">
        <v>17</v>
      </c>
      <c r="B23" s="37" t="s">
        <v>18</v>
      </c>
      <c r="C23" s="37" t="s">
        <v>35</v>
      </c>
      <c r="D23" s="25" t="s">
        <v>10</v>
      </c>
      <c r="E23" s="10">
        <f t="shared" ref="E23:K23" si="3">SUM(E24:E27)</f>
        <v>394886.15146000002</v>
      </c>
      <c r="F23" s="19">
        <f t="shared" si="3"/>
        <v>376626.06596000004</v>
      </c>
      <c r="G23" s="8">
        <f t="shared" si="3"/>
        <v>277367.89999999997</v>
      </c>
      <c r="H23" s="8">
        <f t="shared" si="3"/>
        <v>312535.69999999995</v>
      </c>
      <c r="I23" s="8">
        <f t="shared" si="3"/>
        <v>306708.59999999998</v>
      </c>
      <c r="J23" s="8">
        <f t="shared" si="3"/>
        <v>306708.59999999998</v>
      </c>
      <c r="K23" s="10">
        <f t="shared" si="3"/>
        <v>1974833.0174200004</v>
      </c>
    </row>
    <row r="24" spans="1:15" x14ac:dyDescent="0.25">
      <c r="A24" s="37"/>
      <c r="B24" s="37"/>
      <c r="C24" s="37"/>
      <c r="D24" s="5" t="s">
        <v>11</v>
      </c>
      <c r="E24" s="11">
        <v>393313.45146000001</v>
      </c>
      <c r="F24" s="18">
        <v>372449.48700000002</v>
      </c>
      <c r="G24" s="9">
        <f>275631.5-58.2</f>
        <v>275573.3</v>
      </c>
      <c r="H24" s="9">
        <v>310723.59999999998</v>
      </c>
      <c r="I24" s="9">
        <v>304880.3</v>
      </c>
      <c r="J24" s="9">
        <f>I24</f>
        <v>304880.3</v>
      </c>
      <c r="K24" s="11">
        <f>SUM(E24:J24)</f>
        <v>1961820.4384600003</v>
      </c>
    </row>
    <row r="25" spans="1:15" ht="30" x14ac:dyDescent="0.25">
      <c r="A25" s="37"/>
      <c r="B25" s="37"/>
      <c r="C25" s="37"/>
      <c r="D25" s="5" t="s">
        <v>12</v>
      </c>
      <c r="E25" s="9"/>
      <c r="F25" s="18"/>
      <c r="G25" s="9"/>
      <c r="H25" s="9"/>
      <c r="I25" s="9"/>
      <c r="J25" s="9"/>
      <c r="K25" s="11">
        <f>SUM(E25:J25)</f>
        <v>0</v>
      </c>
      <c r="L25" s="17">
        <v>2766.4</v>
      </c>
      <c r="M25" s="29"/>
    </row>
    <row r="26" spans="1:15" ht="30" customHeight="1" x14ac:dyDescent="0.25">
      <c r="A26" s="37"/>
      <c r="B26" s="37"/>
      <c r="C26" s="37"/>
      <c r="D26" s="5" t="s">
        <v>13</v>
      </c>
      <c r="E26" s="9">
        <v>1572.7</v>
      </c>
      <c r="F26" s="20">
        <v>4176.5789599999998</v>
      </c>
      <c r="G26" s="9">
        <v>1794.6</v>
      </c>
      <c r="H26" s="9">
        <v>1812.1</v>
      </c>
      <c r="I26" s="9">
        <v>1828.3</v>
      </c>
      <c r="J26" s="9">
        <f>I26</f>
        <v>1828.3</v>
      </c>
      <c r="K26" s="11">
        <f>SUM(E26:J26)</f>
        <v>13012.578959999999</v>
      </c>
    </row>
    <row r="27" spans="1:15" x14ac:dyDescent="0.25">
      <c r="A27" s="37"/>
      <c r="B27" s="37"/>
      <c r="C27" s="37"/>
      <c r="D27" s="5" t="s">
        <v>14</v>
      </c>
      <c r="E27" s="12"/>
      <c r="F27" s="12"/>
      <c r="G27" s="12"/>
      <c r="H27" s="12"/>
      <c r="I27" s="12"/>
      <c r="J27" s="12"/>
      <c r="K27" s="12"/>
    </row>
    <row r="28" spans="1:15" x14ac:dyDescent="0.25">
      <c r="A28" s="37" t="s">
        <v>19</v>
      </c>
      <c r="B28" s="37" t="s">
        <v>20</v>
      </c>
      <c r="C28" s="37" t="s">
        <v>36</v>
      </c>
      <c r="D28" s="25" t="s">
        <v>10</v>
      </c>
      <c r="E28" s="6">
        <f t="shared" ref="E28:K28" si="4">SUM(E29:E32)</f>
        <v>17883.295590000002</v>
      </c>
      <c r="F28" s="7">
        <f>SUM(F29:F32)</f>
        <v>23928.77</v>
      </c>
      <c r="G28" s="7">
        <f t="shared" si="4"/>
        <v>12451.1</v>
      </c>
      <c r="H28" s="7">
        <f t="shared" si="4"/>
        <v>14902</v>
      </c>
      <c r="I28" s="7">
        <f t="shared" si="4"/>
        <v>14575</v>
      </c>
      <c r="J28" s="7">
        <f t="shared" si="4"/>
        <v>14575</v>
      </c>
      <c r="K28" s="6">
        <f t="shared" si="4"/>
        <v>98315.165590000004</v>
      </c>
    </row>
    <row r="29" spans="1:15" x14ac:dyDescent="0.25">
      <c r="A29" s="37"/>
      <c r="B29" s="37"/>
      <c r="C29" s="37"/>
      <c r="D29" s="5" t="s">
        <v>11</v>
      </c>
      <c r="E29" s="13">
        <v>17883.295590000002</v>
      </c>
      <c r="F29" s="23">
        <f>20120.9-48.83</f>
        <v>20072.07</v>
      </c>
      <c r="G29" s="12">
        <v>12451.1</v>
      </c>
      <c r="H29" s="9">
        <v>14902</v>
      </c>
      <c r="I29" s="9">
        <v>14575</v>
      </c>
      <c r="J29" s="9">
        <f>I29</f>
        <v>14575</v>
      </c>
      <c r="K29" s="13">
        <f>SUM(E29:J29)</f>
        <v>94458.465590000007</v>
      </c>
    </row>
    <row r="30" spans="1:15" ht="30" x14ac:dyDescent="0.25">
      <c r="A30" s="37"/>
      <c r="B30" s="37"/>
      <c r="C30" s="37"/>
      <c r="D30" s="5" t="s">
        <v>12</v>
      </c>
      <c r="E30" s="12"/>
      <c r="F30" s="12"/>
      <c r="G30" s="12"/>
      <c r="H30" s="12"/>
      <c r="I30" s="12"/>
      <c r="J30" s="12"/>
      <c r="K30" s="13"/>
    </row>
    <row r="31" spans="1:15" ht="29.25" customHeight="1" x14ac:dyDescent="0.25">
      <c r="A31" s="37"/>
      <c r="B31" s="37"/>
      <c r="C31" s="37"/>
      <c r="D31" s="5" t="s">
        <v>13</v>
      </c>
      <c r="E31" s="12"/>
      <c r="F31" s="12">
        <v>3856.7</v>
      </c>
      <c r="G31" s="12">
        <v>0</v>
      </c>
      <c r="H31" s="12">
        <v>0</v>
      </c>
      <c r="I31" s="12">
        <v>0</v>
      </c>
      <c r="J31" s="12">
        <f>I31</f>
        <v>0</v>
      </c>
      <c r="K31" s="12">
        <f>SUM(E31:J31)</f>
        <v>3856.7</v>
      </c>
    </row>
    <row r="32" spans="1:15" x14ac:dyDescent="0.25">
      <c r="A32" s="37"/>
      <c r="B32" s="37"/>
      <c r="C32" s="37"/>
      <c r="D32" s="5" t="s">
        <v>14</v>
      </c>
      <c r="E32" s="12"/>
      <c r="F32" s="12"/>
      <c r="G32" s="12"/>
      <c r="H32" s="12"/>
      <c r="I32" s="12"/>
      <c r="J32" s="12"/>
      <c r="K32" s="13"/>
    </row>
    <row r="33" spans="1:13" ht="17.25" customHeight="1" x14ac:dyDescent="0.25">
      <c r="A33" s="37" t="s">
        <v>21</v>
      </c>
      <c r="B33" s="37" t="s">
        <v>22</v>
      </c>
      <c r="C33" s="37" t="s">
        <v>28</v>
      </c>
      <c r="D33" s="25" t="s">
        <v>10</v>
      </c>
      <c r="E33" s="14">
        <f t="shared" ref="E33:K33" si="5">SUM(E34:E37)</f>
        <v>21127.899999999998</v>
      </c>
      <c r="F33" s="14">
        <f t="shared" si="5"/>
        <v>21144.400000000001</v>
      </c>
      <c r="G33" s="14">
        <f t="shared" si="5"/>
        <v>20873.800000000003</v>
      </c>
      <c r="H33" s="14">
        <f t="shared" si="5"/>
        <v>20875.400000000001</v>
      </c>
      <c r="I33" s="14">
        <f t="shared" si="5"/>
        <v>20853.5</v>
      </c>
      <c r="J33" s="14">
        <f t="shared" si="5"/>
        <v>20853.5</v>
      </c>
      <c r="K33" s="14">
        <f t="shared" si="5"/>
        <v>125728.50000000003</v>
      </c>
      <c r="L33" s="30"/>
      <c r="M33" s="30"/>
    </row>
    <row r="34" spans="1:13" x14ac:dyDescent="0.25">
      <c r="A34" s="37"/>
      <c r="B34" s="37"/>
      <c r="C34" s="37"/>
      <c r="D34" s="5" t="s">
        <v>11</v>
      </c>
      <c r="E34" s="12">
        <v>21127.899999999998</v>
      </c>
      <c r="F34" s="12">
        <v>21144.400000000001</v>
      </c>
      <c r="G34" s="12">
        <v>20850.900000000001</v>
      </c>
      <c r="H34" s="9">
        <v>20852.5</v>
      </c>
      <c r="I34" s="9">
        <v>20830.599999999999</v>
      </c>
      <c r="J34" s="9">
        <f>I34</f>
        <v>20830.599999999999</v>
      </c>
      <c r="K34" s="12">
        <f>SUM(E34:J34)</f>
        <v>125636.90000000002</v>
      </c>
      <c r="L34" s="30"/>
      <c r="M34" s="30"/>
    </row>
    <row r="35" spans="1:13" ht="30" x14ac:dyDescent="0.25">
      <c r="A35" s="37"/>
      <c r="B35" s="37"/>
      <c r="C35" s="37"/>
      <c r="D35" s="5" t="s">
        <v>12</v>
      </c>
      <c r="E35" s="12"/>
      <c r="F35" s="12"/>
      <c r="G35" s="12"/>
      <c r="H35" s="12"/>
      <c r="I35" s="12"/>
      <c r="J35" s="12"/>
      <c r="K35" s="31"/>
      <c r="L35" s="30"/>
      <c r="M35" s="30"/>
    </row>
    <row r="36" spans="1:13" ht="30" customHeight="1" x14ac:dyDescent="0.25">
      <c r="A36" s="37"/>
      <c r="B36" s="37"/>
      <c r="C36" s="37"/>
      <c r="D36" s="5" t="s">
        <v>13</v>
      </c>
      <c r="E36" s="12">
        <v>0</v>
      </c>
      <c r="F36" s="12">
        <v>0</v>
      </c>
      <c r="G36" s="12">
        <v>22.9</v>
      </c>
      <c r="H36" s="12">
        <v>22.9</v>
      </c>
      <c r="I36" s="12">
        <v>22.9</v>
      </c>
      <c r="J36" s="12">
        <v>22.9</v>
      </c>
      <c r="K36" s="12">
        <f>SUM(E36:J36)</f>
        <v>91.6</v>
      </c>
      <c r="L36" s="30"/>
      <c r="M36" s="30"/>
    </row>
    <row r="37" spans="1:13" x14ac:dyDescent="0.25">
      <c r="A37" s="37"/>
      <c r="B37" s="37"/>
      <c r="C37" s="37"/>
      <c r="D37" s="5" t="s">
        <v>14</v>
      </c>
      <c r="E37" s="12"/>
      <c r="F37" s="12"/>
      <c r="G37" s="12"/>
      <c r="H37" s="12"/>
      <c r="I37" s="12"/>
      <c r="J37" s="12"/>
      <c r="K37" s="12"/>
      <c r="L37" s="30"/>
      <c r="M37" s="30"/>
    </row>
    <row r="38" spans="1:13" ht="22.5" customHeight="1" x14ac:dyDescent="0.25">
      <c r="A38" s="37" t="s">
        <v>23</v>
      </c>
      <c r="B38" s="37" t="s">
        <v>24</v>
      </c>
      <c r="C38" s="37" t="s">
        <v>29</v>
      </c>
      <c r="D38" s="25" t="s">
        <v>10</v>
      </c>
      <c r="E38" s="7">
        <f t="shared" ref="E38:K38" si="6">SUM(E39:E42)</f>
        <v>5075.8000000000029</v>
      </c>
      <c r="F38" s="7">
        <f t="shared" si="6"/>
        <v>3152.2</v>
      </c>
      <c r="G38" s="7">
        <f t="shared" si="6"/>
        <v>22750</v>
      </c>
      <c r="H38" s="7">
        <f t="shared" si="6"/>
        <v>22640.9</v>
      </c>
      <c r="I38" s="7">
        <f t="shared" si="6"/>
        <v>21501.5</v>
      </c>
      <c r="J38" s="7">
        <f t="shared" si="6"/>
        <v>21501.5</v>
      </c>
      <c r="K38" s="7">
        <f t="shared" si="6"/>
        <v>96621.900000000009</v>
      </c>
    </row>
    <row r="39" spans="1:13" x14ac:dyDescent="0.25">
      <c r="A39" s="37"/>
      <c r="B39" s="37"/>
      <c r="C39" s="37"/>
      <c r="D39" s="5" t="s">
        <v>11</v>
      </c>
      <c r="E39" s="12">
        <v>5026.9000000000033</v>
      </c>
      <c r="F39" s="12">
        <v>3152.2</v>
      </c>
      <c r="G39" s="12">
        <v>22653.7</v>
      </c>
      <c r="H39" s="9">
        <v>22529</v>
      </c>
      <c r="I39" s="9">
        <v>21374</v>
      </c>
      <c r="J39" s="9">
        <f>I39</f>
        <v>21374</v>
      </c>
      <c r="K39" s="12">
        <f>SUM(E39:J39)</f>
        <v>96109.8</v>
      </c>
    </row>
    <row r="40" spans="1:13" ht="30" x14ac:dyDescent="0.25">
      <c r="A40" s="37"/>
      <c r="B40" s="37"/>
      <c r="C40" s="37"/>
      <c r="D40" s="5" t="s">
        <v>12</v>
      </c>
      <c r="E40" s="12"/>
      <c r="F40" s="12"/>
      <c r="G40" s="12"/>
      <c r="H40" s="12"/>
      <c r="I40" s="12"/>
      <c r="J40" s="12"/>
      <c r="K40" s="12"/>
    </row>
    <row r="41" spans="1:13" ht="30.75" customHeight="1" x14ac:dyDescent="0.25">
      <c r="A41" s="37"/>
      <c r="B41" s="37"/>
      <c r="C41" s="37"/>
      <c r="D41" s="5" t="s">
        <v>13</v>
      </c>
      <c r="E41" s="12">
        <v>48.9</v>
      </c>
      <c r="F41" s="12">
        <v>0</v>
      </c>
      <c r="G41" s="12">
        <v>96.3</v>
      </c>
      <c r="H41" s="12">
        <v>111.9</v>
      </c>
      <c r="I41" s="12">
        <v>127.5</v>
      </c>
      <c r="J41" s="12">
        <f>I41</f>
        <v>127.5</v>
      </c>
      <c r="K41" s="12">
        <f>SUM(E41:J41)</f>
        <v>512.1</v>
      </c>
    </row>
    <row r="42" spans="1:13" ht="14.25" customHeight="1" x14ac:dyDescent="0.25">
      <c r="A42" s="37"/>
      <c r="B42" s="37"/>
      <c r="C42" s="37"/>
      <c r="D42" s="5" t="s">
        <v>14</v>
      </c>
      <c r="E42" s="12"/>
      <c r="F42" s="12"/>
      <c r="G42" s="12"/>
      <c r="H42" s="12"/>
      <c r="I42" s="12"/>
      <c r="J42" s="12"/>
      <c r="K42" s="12"/>
    </row>
    <row r="43" spans="1:13" ht="13.5" hidden="1" customHeight="1" x14ac:dyDescent="0.25">
      <c r="A43" s="40" t="s">
        <v>25</v>
      </c>
      <c r="B43" s="40" t="s">
        <v>26</v>
      </c>
      <c r="C43" s="40" t="s">
        <v>30</v>
      </c>
      <c r="D43" s="25" t="s">
        <v>10</v>
      </c>
      <c r="E43" s="7">
        <f t="shared" ref="E43:J43" si="7">SUM(E44:E47)</f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>SUM(E43:G43)</f>
        <v>0</v>
      </c>
    </row>
    <row r="44" spans="1:13" ht="15.75" hidden="1" customHeight="1" x14ac:dyDescent="0.25">
      <c r="A44" s="41"/>
      <c r="B44" s="41"/>
      <c r="C44" s="41"/>
      <c r="D44" s="5" t="s">
        <v>11</v>
      </c>
      <c r="E44" s="12">
        <f>22374.354-614.1-21760.254</f>
        <v>0</v>
      </c>
      <c r="F44" s="12">
        <f>385.9-385.9</f>
        <v>0</v>
      </c>
      <c r="G44" s="12">
        <v>0</v>
      </c>
      <c r="H44" s="12">
        <v>0</v>
      </c>
      <c r="I44" s="12">
        <v>0</v>
      </c>
      <c r="J44" s="12">
        <v>0</v>
      </c>
      <c r="K44" s="12">
        <f>SUM(E44:G44)</f>
        <v>0</v>
      </c>
    </row>
    <row r="45" spans="1:13" ht="17.25" hidden="1" customHeight="1" x14ac:dyDescent="0.25">
      <c r="A45" s="41"/>
      <c r="B45" s="41"/>
      <c r="C45" s="41"/>
      <c r="D45" s="5" t="s">
        <v>31</v>
      </c>
      <c r="E45" s="12">
        <f>23658.75-18805.184-4853.566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>SUM(E45:G45)</f>
        <v>0</v>
      </c>
    </row>
    <row r="46" spans="1:13" ht="16.5" hidden="1" customHeight="1" x14ac:dyDescent="0.25">
      <c r="A46" s="41"/>
      <c r="B46" s="41"/>
      <c r="C46" s="41"/>
      <c r="D46" s="5" t="s">
        <v>13</v>
      </c>
      <c r="E46" s="12"/>
      <c r="F46" s="12"/>
      <c r="G46" s="12"/>
      <c r="H46" s="12"/>
      <c r="I46" s="12"/>
      <c r="J46" s="12"/>
      <c r="K46" s="12"/>
    </row>
    <row r="47" spans="1:13" ht="21" hidden="1" customHeight="1" x14ac:dyDescent="0.25">
      <c r="A47" s="42"/>
      <c r="B47" s="42"/>
      <c r="C47" s="42"/>
      <c r="D47" s="5" t="s">
        <v>14</v>
      </c>
      <c r="E47" s="12"/>
      <c r="F47" s="12"/>
      <c r="G47" s="12"/>
      <c r="H47" s="12"/>
      <c r="I47" s="12"/>
      <c r="J47" s="12"/>
      <c r="K47" s="12"/>
    </row>
    <row r="48" spans="1:13" ht="19.5" hidden="1" customHeight="1" x14ac:dyDescent="0.25">
      <c r="A48" s="21" t="s">
        <v>46</v>
      </c>
    </row>
    <row r="49" spans="1:11" hidden="1" x14ac:dyDescent="0.25"/>
    <row r="51" spans="1:11" ht="16.5" x14ac:dyDescent="0.25">
      <c r="A51" s="32" t="s">
        <v>43</v>
      </c>
      <c r="B51" s="22"/>
      <c r="C51" s="22"/>
      <c r="D51" s="22"/>
      <c r="E51" s="22"/>
      <c r="F51" s="22"/>
      <c r="G51" s="22"/>
      <c r="H51" s="22"/>
      <c r="I51" s="22"/>
      <c r="J51" s="22"/>
      <c r="K51" s="33" t="s">
        <v>44</v>
      </c>
    </row>
  </sheetData>
  <mergeCells count="35">
    <mergeCell ref="D10:D11"/>
    <mergeCell ref="E10:K10"/>
    <mergeCell ref="C10:C11"/>
    <mergeCell ref="B23:B27"/>
    <mergeCell ref="A10:A11"/>
    <mergeCell ref="B10:B11"/>
    <mergeCell ref="A43:A47"/>
    <mergeCell ref="B43:B47"/>
    <mergeCell ref="C43:C47"/>
    <mergeCell ref="A33:A37"/>
    <mergeCell ref="B33:B37"/>
    <mergeCell ref="C33:C37"/>
    <mergeCell ref="A38:A42"/>
    <mergeCell ref="B38:B42"/>
    <mergeCell ref="C38:C42"/>
    <mergeCell ref="A18:A22"/>
    <mergeCell ref="B18:B22"/>
    <mergeCell ref="C18:C22"/>
    <mergeCell ref="C23:C27"/>
    <mergeCell ref="F1:K1"/>
    <mergeCell ref="F2:K2"/>
    <mergeCell ref="F3:K3"/>
    <mergeCell ref="F4:K4"/>
    <mergeCell ref="A28:A32"/>
    <mergeCell ref="B28:B32"/>
    <mergeCell ref="C28:C32"/>
    <mergeCell ref="A23:A27"/>
    <mergeCell ref="A6:K6"/>
    <mergeCell ref="A5:K5"/>
    <mergeCell ref="A13:A17"/>
    <mergeCell ref="B13:B17"/>
    <mergeCell ref="C13:C17"/>
    <mergeCell ref="A7:K7"/>
    <mergeCell ref="A9:C9"/>
    <mergeCell ref="D9:K9"/>
  </mergeCells>
  <phoneticPr fontId="0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Юдаев</dc:creator>
  <cp:lastModifiedBy>Юдаев</cp:lastModifiedBy>
  <cp:lastPrinted>2017-04-07T09:58:34Z</cp:lastPrinted>
  <dcterms:created xsi:type="dcterms:W3CDTF">2015-03-23T08:21:32Z</dcterms:created>
  <dcterms:modified xsi:type="dcterms:W3CDTF">2017-05-23T07:27:28Z</dcterms:modified>
</cp:coreProperties>
</file>