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 6" sheetId="1" r:id="rId1"/>
    <sheet name="2020" sheetId="2" r:id="rId2"/>
    <sheet name="2021" sheetId="3" r:id="rId3"/>
    <sheet name="2022" sheetId="4" r:id="rId4"/>
    <sheet name="2023" sheetId="5" r:id="rId5"/>
    <sheet name="2024" sheetId="6" r:id="rId6"/>
    <sheet name="2025" sheetId="7" r:id="rId7"/>
    <sheet name="2026" sheetId="8" r:id="rId8"/>
  </sheets>
  <definedNames>
    <definedName name="_xlnm.Print_Titles" localSheetId="1">'2020'!$15:$19</definedName>
    <definedName name="_xlnm.Print_Titles" localSheetId="2">'2021'!$15:$19</definedName>
    <definedName name="_xlnm.Print_Titles" localSheetId="3">'2022'!$15:$19</definedName>
    <definedName name="_xlnm.Print_Titles" localSheetId="4">'2023'!$11:$15</definedName>
    <definedName name="_xlnm.Print_Titles" localSheetId="5">'2024'!$11:$15</definedName>
    <definedName name="_xlnm.Print_Titles" localSheetId="6">'2025'!$11:$15</definedName>
    <definedName name="_xlnm.Print_Titles" localSheetId="7">'2026'!$11:$15</definedName>
    <definedName name="_xlnm.Print_Area" localSheetId="0">'прил 6'!$A$1:$K$61</definedName>
  </definedNames>
  <calcPr fullCalcOnLoad="1" fullPrecision="0"/>
</workbook>
</file>

<file path=xl/sharedStrings.xml><?xml version="1.0" encoding="utf-8"?>
<sst xmlns="http://schemas.openxmlformats.org/spreadsheetml/2006/main" count="1807" uniqueCount="92">
  <si>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</si>
  <si>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</si>
  <si>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</si>
  <si>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</si>
  <si>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</si>
  <si>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</si>
  <si>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</si>
  <si>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</si>
  <si>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</si>
  <si>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</si>
  <si>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</si>
  <si>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</si>
  <si>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Планируемый показатель эффективности муниципальной программы по годам реализации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</si>
  <si>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</si>
  <si>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</si>
  <si>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</si>
  <si>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</si>
  <si>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</si>
  <si>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</si>
  <si>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на 2020 год</t>
  </si>
  <si>
    <t>на 2021 год</t>
  </si>
  <si>
    <t>Приложение № 6</t>
  </si>
  <si>
    <t>Итоговое значение (по мероприятию № 1)</t>
  </si>
  <si>
    <t>Планируемый объем средств на реализацию муниципальной программы, тыс. рублей</t>
  </si>
  <si>
    <t>Коэффициент влияния подпрограммы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</si>
  <si>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</si>
  <si>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</si>
  <si>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</si>
  <si>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Итоговое значение (по мероприятию № 2)</t>
  </si>
  <si>
    <t>№ п/п</t>
  </si>
  <si>
    <t>Доля выполненных плановых показателей неналоговых доходов от управления и распоряжения муниципальным имуществом в общем количестве плановых показателей неналоговых доходов</t>
  </si>
  <si>
    <t>Доля выполнения плановых показателей по изготовлению технической документации на объекты недвижимости, расположенные на территории города Пензы, с целью проведения государственной регистрации прав на них от общего объема базового показателя</t>
  </si>
  <si>
    <t>Доля реализованных земельных участков от общего количества земельных участков, подготовленных к торгам</t>
  </si>
  <si>
    <t>Доля выполнения плановых показателей по изготовлению кадастровых паспортов и технических планов на выявленные бесхозяйные объекты инженерной инфраструктуры от общего объема базового показателя</t>
  </si>
  <si>
    <t>Доля объектов недвижимости, вовлеченных в аренду, в общем количестве объектов муниципального имущества, предназначенных для сдачи в аренду</t>
  </si>
  <si>
    <t>Объем исполнения правовых документов направленных на выкуп (изъятие) земельных участков, движимого и недвижимого имущества для муниципальных нужд</t>
  </si>
  <si>
    <t>Уровень освоения бюджетных средств для реализации муниципальной программы</t>
  </si>
  <si>
    <t>шт</t>
  </si>
  <si>
    <t>Мероприятие 1. Приватизация муниципального имущества и проведение предпродажной подготовки объектов к приватизации</t>
  </si>
  <si>
    <t>Мероприятие 2. Проведение технической инвентаризации и паспортизации объектов недвижимости</t>
  </si>
  <si>
    <t>Мероприятие 3. Выполнение кадастровых работ с последующей постановкой на кадастровый учет земельных участков</t>
  </si>
  <si>
    <t>Мероприятие 4. Разработка документации для оформления права муниципальной собственности на выявленные на территории города Пензы бесхозяйные объекты инженерной инфраструктуры</t>
  </si>
  <si>
    <t>Мероприятие 5. Проведение оценки объектов муниципальной собственности</t>
  </si>
  <si>
    <t>Мероприятие 6. Содержание имущества, находящегося в муниципальной собственности</t>
  </si>
  <si>
    <t>Мероприятие 7. Проведение оценки объектов недвижимости</t>
  </si>
  <si>
    <t>Итоговое значение (по мероприятию № 7)</t>
  </si>
  <si>
    <t>Итоговое значение (по мероприятию № 6)</t>
  </si>
  <si>
    <t>Итоговое значение (по мероприятию № 5)</t>
  </si>
  <si>
    <t>Итоговое значение (по мероприятию № 4)</t>
  </si>
  <si>
    <t>Итоговое значение (по мероприятию № 3)</t>
  </si>
  <si>
    <t>Итоговое значение (по мероприятию № 8)</t>
  </si>
  <si>
    <t>Итоговое значение (по мероприятию № 9)</t>
  </si>
  <si>
    <t>Итоговое значение (по мероприятию № 10)</t>
  </si>
  <si>
    <t>Итоговое значение (по мероприятию № 11)</t>
  </si>
  <si>
    <t>Итоговое значение (по мероприятию № 12)</t>
  </si>
  <si>
    <t>Мероприятие 8. Выкуп (изъятие) земельных участков, движимого и недвижимого имущества для муниципальных нужд</t>
  </si>
  <si>
    <t>Мероприятие 9. Приобретение  недвижимости в муниципальную собственность</t>
  </si>
  <si>
    <t>Мероприятие 10. Приобретение в лизинг специализированной техники, необходимой для содержания улично-дорожной сети города Пензы</t>
  </si>
  <si>
    <t>Мероприятие 12. Транспортировка и хранение брошенных, бесхозяйных автотранспортных средств на территории города Пензы</t>
  </si>
  <si>
    <t>Приложение № 6.1</t>
  </si>
  <si>
    <t>Приложение № 6.2</t>
  </si>
  <si>
    <t>Приложение № 6.3</t>
  </si>
  <si>
    <t>Приложение № 6.4</t>
  </si>
  <si>
    <t>Приложение № 6.5</t>
  </si>
  <si>
    <t>Приложение № 6.6</t>
  </si>
  <si>
    <t>Приложение № 6.7</t>
  </si>
  <si>
    <t xml:space="preserve"> «Обеспечение управления муниципальной </t>
  </si>
  <si>
    <t>собственностью города Пензы на 2020-2026 годы»</t>
  </si>
  <si>
    <t>Планируемая эффективность муниципальной программы города Пензы «Обеспечение управления муниципальной собственностью города Пензы на 2020-2026 годы»</t>
  </si>
  <si>
    <t>«Обеспечение управления муниципальной собственностью города Пензы на 2020-2026 годы»</t>
  </si>
  <si>
    <t>Муниципальная программа города Пензы «Обеспечение управления муниципальной собственностью города Пензы на 2020-2026 годы»</t>
  </si>
  <si>
    <t>Муниципальная программа «Обеспечение управления муниципальной собственностью города Пензы на 2020-2026 годы»</t>
  </si>
  <si>
    <t>Уровень освоения бюджетных средств, предусмотренных для реализации мероприятия по содержанию имущества, находящегося в муниципальной собственности</t>
  </si>
  <si>
    <t>Уровень освоения бюджетных средств, предусмотренных для реализации мероприятия, направленного на приобретение недвижимости в муниципальную собственность</t>
  </si>
  <si>
    <t>Объем исполнения правовых документов, предусматривающих транспортировку и хранение брошенных автотранспортных средств</t>
  </si>
  <si>
    <t>Мероприятие 11. Руководство в сфере установленных функций</t>
  </si>
  <si>
    <t>на 2022 год</t>
  </si>
  <si>
    <t>на 2023 год</t>
  </si>
  <si>
    <t>на 2024 год</t>
  </si>
  <si>
    <t>на 2025 год</t>
  </si>
  <si>
    <t>на 2026 год</t>
  </si>
  <si>
    <t>к постановлению</t>
  </si>
  <si>
    <t>администрации города Пензы</t>
  </si>
  <si>
    <t xml:space="preserve">от                      №                     </t>
  </si>
  <si>
    <t>Приложение 5</t>
  </si>
  <si>
    <t>Приложение 6</t>
  </si>
  <si>
    <t>Приложение 7</t>
  </si>
  <si>
    <t xml:space="preserve">от 10.03.2020 № 309/4            </t>
  </si>
  <si>
    <t>Мероприятие 13. Выполнение работ с целью выявления кадастровых нарушений</t>
  </si>
  <si>
    <t>Итоговое значение (по мероприятию № 13)</t>
  </si>
  <si>
    <t>Уровень освоения бюджетных средств предусмотренных для реализации мероприятия направленного на выполнение работ с целью выявления кадастровых нарушений</t>
  </si>
  <si>
    <t xml:space="preserve">   от 16.07.2020 №  945/1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</si>
</sst>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_-* #,##0.0_р_._-;\-* #,##0.0_р_._-;_-* &quot;-&quot;??_р_._-;_-@_-"/>
    <numFmt numFmtId="197" formatCode="#,##0.00000"/>
    <numFmt numFmtId="198" formatCode="#,##0.0000"/>
  </numFmts>
  <fonts count="31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.5"/>
      <color indexed="6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left" vertical="top" wrapText="1"/>
    </xf>
    <xf numFmtId="4" fontId="11" fillId="24" borderId="10" xfId="0" applyNumberFormat="1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justify" vertical="top" wrapText="1"/>
    </xf>
    <xf numFmtId="2" fontId="11" fillId="10" borderId="10" xfId="0" applyNumberFormat="1" applyFont="1" applyFill="1" applyBorder="1" applyAlignment="1">
      <alignment horizontal="center" vertical="top" wrapText="1"/>
    </xf>
    <xf numFmtId="4" fontId="11" fillId="10" borderId="10" xfId="0" applyNumberFormat="1" applyFont="1" applyFill="1" applyBorder="1" applyAlignment="1">
      <alignment horizontal="center" vertical="top" wrapText="1"/>
    </xf>
    <xf numFmtId="197" fontId="11" fillId="10" borderId="10" xfId="0" applyNumberFormat="1" applyFont="1" applyFill="1" applyBorder="1" applyAlignment="1">
      <alignment horizontal="center" vertical="top" wrapText="1"/>
    </xf>
    <xf numFmtId="192" fontId="11" fillId="1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197" fontId="11" fillId="24" borderId="10" xfId="0" applyNumberFormat="1" applyFont="1" applyFill="1" applyBorder="1" applyAlignment="1">
      <alignment horizontal="center" vertical="top" wrapText="1"/>
    </xf>
    <xf numFmtId="194" fontId="11" fillId="24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0" xfId="0" applyFont="1" applyFill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left" wrapText="1"/>
    </xf>
    <xf numFmtId="0" fontId="12" fillId="24" borderId="12" xfId="0" applyFont="1" applyFill="1" applyBorder="1" applyAlignment="1">
      <alignment horizontal="left" wrapText="1"/>
    </xf>
    <xf numFmtId="0" fontId="12" fillId="24" borderId="13" xfId="0" applyFont="1" applyFill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</xdr:row>
      <xdr:rowOff>9525</xdr:rowOff>
    </xdr:from>
    <xdr:to>
      <xdr:col>0</xdr:col>
      <xdr:colOff>457200</xdr:colOff>
      <xdr:row>18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19</xdr:row>
      <xdr:rowOff>9525</xdr:rowOff>
    </xdr:from>
    <xdr:to>
      <xdr:col>0</xdr:col>
      <xdr:colOff>457200</xdr:colOff>
      <xdr:row>20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243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23</xdr:row>
      <xdr:rowOff>0</xdr:rowOff>
    </xdr:from>
    <xdr:to>
      <xdr:col>0</xdr:col>
      <xdr:colOff>447675</xdr:colOff>
      <xdr:row>24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76250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26</xdr:row>
      <xdr:rowOff>0</xdr:rowOff>
    </xdr:from>
    <xdr:to>
      <xdr:col>0</xdr:col>
      <xdr:colOff>371475</xdr:colOff>
      <xdr:row>27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3625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371475</xdr:colOff>
      <xdr:row>33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8199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371475</xdr:colOff>
      <xdr:row>33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8199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26</xdr:row>
      <xdr:rowOff>0</xdr:rowOff>
    </xdr:from>
    <xdr:to>
      <xdr:col>0</xdr:col>
      <xdr:colOff>447675</xdr:colOff>
      <xdr:row>27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3625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33</xdr:row>
      <xdr:rowOff>0</xdr:rowOff>
    </xdr:from>
    <xdr:to>
      <xdr:col>0</xdr:col>
      <xdr:colOff>447675</xdr:colOff>
      <xdr:row>33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8199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33</xdr:row>
      <xdr:rowOff>0</xdr:rowOff>
    </xdr:from>
    <xdr:to>
      <xdr:col>0</xdr:col>
      <xdr:colOff>447675</xdr:colOff>
      <xdr:row>33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8199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30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01980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0</xdr:col>
      <xdr:colOff>371475</xdr:colOff>
      <xdr:row>33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6198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32</xdr:row>
      <xdr:rowOff>0</xdr:rowOff>
    </xdr:from>
    <xdr:to>
      <xdr:col>0</xdr:col>
      <xdr:colOff>447675</xdr:colOff>
      <xdr:row>33</xdr:row>
      <xdr:rowOff>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6198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35</xdr:row>
      <xdr:rowOff>0</xdr:rowOff>
    </xdr:from>
    <xdr:to>
      <xdr:col>0</xdr:col>
      <xdr:colOff>447675</xdr:colOff>
      <xdr:row>36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72675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0</xdr:rowOff>
    </xdr:from>
    <xdr:to>
      <xdr:col>0</xdr:col>
      <xdr:colOff>371475</xdr:colOff>
      <xdr:row>39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786765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38</xdr:row>
      <xdr:rowOff>0</xdr:rowOff>
    </xdr:from>
    <xdr:to>
      <xdr:col>0</xdr:col>
      <xdr:colOff>447675</xdr:colOff>
      <xdr:row>39</xdr:row>
      <xdr:rowOff>0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786765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35</xdr:row>
      <xdr:rowOff>0</xdr:rowOff>
    </xdr:from>
    <xdr:to>
      <xdr:col>0</xdr:col>
      <xdr:colOff>447675</xdr:colOff>
      <xdr:row>36</xdr:row>
      <xdr:rowOff>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72675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0</xdr:rowOff>
    </xdr:from>
    <xdr:to>
      <xdr:col>0</xdr:col>
      <xdr:colOff>371475</xdr:colOff>
      <xdr:row>39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786765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38</xdr:row>
      <xdr:rowOff>0</xdr:rowOff>
    </xdr:from>
    <xdr:to>
      <xdr:col>0</xdr:col>
      <xdr:colOff>447675</xdr:colOff>
      <xdr:row>39</xdr:row>
      <xdr:rowOff>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786765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41</xdr:row>
      <xdr:rowOff>0</xdr:rowOff>
    </xdr:from>
    <xdr:to>
      <xdr:col>0</xdr:col>
      <xdr:colOff>447675</xdr:colOff>
      <xdr:row>42</xdr:row>
      <xdr:rowOff>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53440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44</xdr:row>
      <xdr:rowOff>0</xdr:rowOff>
    </xdr:from>
    <xdr:to>
      <xdr:col>0</xdr:col>
      <xdr:colOff>371475</xdr:colOff>
      <xdr:row>45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91344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51</xdr:row>
      <xdr:rowOff>0</xdr:rowOff>
    </xdr:from>
    <xdr:to>
      <xdr:col>0</xdr:col>
      <xdr:colOff>371475</xdr:colOff>
      <xdr:row>51</xdr:row>
      <xdr:rowOff>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06203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51</xdr:row>
      <xdr:rowOff>0</xdr:rowOff>
    </xdr:from>
    <xdr:to>
      <xdr:col>0</xdr:col>
      <xdr:colOff>371475</xdr:colOff>
      <xdr:row>51</xdr:row>
      <xdr:rowOff>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06203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44</xdr:row>
      <xdr:rowOff>0</xdr:rowOff>
    </xdr:from>
    <xdr:to>
      <xdr:col>0</xdr:col>
      <xdr:colOff>447675</xdr:colOff>
      <xdr:row>45</xdr:row>
      <xdr:rowOff>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1344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51</xdr:row>
      <xdr:rowOff>0</xdr:rowOff>
    </xdr:from>
    <xdr:to>
      <xdr:col>0</xdr:col>
      <xdr:colOff>447675</xdr:colOff>
      <xdr:row>51</xdr:row>
      <xdr:rowOff>0</xdr:rowOff>
    </xdr:to>
    <xdr:pic>
      <xdr:nvPicPr>
        <xdr:cNvPr id="2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06203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51</xdr:row>
      <xdr:rowOff>0</xdr:rowOff>
    </xdr:from>
    <xdr:to>
      <xdr:col>0</xdr:col>
      <xdr:colOff>447675</xdr:colOff>
      <xdr:row>51</xdr:row>
      <xdr:rowOff>0</xdr:rowOff>
    </xdr:to>
    <xdr:pic>
      <xdr:nvPicPr>
        <xdr:cNvPr id="2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06203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47</xdr:row>
      <xdr:rowOff>0</xdr:rowOff>
    </xdr:from>
    <xdr:to>
      <xdr:col>0</xdr:col>
      <xdr:colOff>447675</xdr:colOff>
      <xdr:row>48</xdr:row>
      <xdr:rowOff>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8202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50</xdr:row>
      <xdr:rowOff>0</xdr:rowOff>
    </xdr:from>
    <xdr:to>
      <xdr:col>0</xdr:col>
      <xdr:colOff>371475</xdr:colOff>
      <xdr:row>51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042035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50</xdr:row>
      <xdr:rowOff>0</xdr:rowOff>
    </xdr:from>
    <xdr:to>
      <xdr:col>0</xdr:col>
      <xdr:colOff>447675</xdr:colOff>
      <xdr:row>51</xdr:row>
      <xdr:rowOff>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042035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53</xdr:row>
      <xdr:rowOff>0</xdr:rowOff>
    </xdr:from>
    <xdr:to>
      <xdr:col>0</xdr:col>
      <xdr:colOff>447675</xdr:colOff>
      <xdr:row>54</xdr:row>
      <xdr:rowOff>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10615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56</xdr:row>
      <xdr:rowOff>0</xdr:rowOff>
    </xdr:from>
    <xdr:to>
      <xdr:col>0</xdr:col>
      <xdr:colOff>371475</xdr:colOff>
      <xdr:row>57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170622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56</xdr:row>
      <xdr:rowOff>0</xdr:rowOff>
    </xdr:from>
    <xdr:to>
      <xdr:col>0</xdr:col>
      <xdr:colOff>447675</xdr:colOff>
      <xdr:row>57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70622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53</xdr:row>
      <xdr:rowOff>0</xdr:rowOff>
    </xdr:from>
    <xdr:to>
      <xdr:col>0</xdr:col>
      <xdr:colOff>447675</xdr:colOff>
      <xdr:row>54</xdr:row>
      <xdr:rowOff>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10615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56</xdr:row>
      <xdr:rowOff>0</xdr:rowOff>
    </xdr:from>
    <xdr:to>
      <xdr:col>0</xdr:col>
      <xdr:colOff>371475</xdr:colOff>
      <xdr:row>57</xdr:row>
      <xdr:rowOff>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170622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56</xdr:row>
      <xdr:rowOff>0</xdr:rowOff>
    </xdr:from>
    <xdr:to>
      <xdr:col>0</xdr:col>
      <xdr:colOff>447675</xdr:colOff>
      <xdr:row>57</xdr:row>
      <xdr:rowOff>0</xdr:rowOff>
    </xdr:to>
    <xdr:pic>
      <xdr:nvPicPr>
        <xdr:cNvPr id="3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70622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59</xdr:row>
      <xdr:rowOff>0</xdr:rowOff>
    </xdr:from>
    <xdr:to>
      <xdr:col>0</xdr:col>
      <xdr:colOff>371475</xdr:colOff>
      <xdr:row>60</xdr:row>
      <xdr:rowOff>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230630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59</xdr:row>
      <xdr:rowOff>0</xdr:rowOff>
    </xdr:from>
    <xdr:to>
      <xdr:col>0</xdr:col>
      <xdr:colOff>447675</xdr:colOff>
      <xdr:row>60</xdr:row>
      <xdr:rowOff>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230630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59</xdr:row>
      <xdr:rowOff>0</xdr:rowOff>
    </xdr:from>
    <xdr:to>
      <xdr:col>0</xdr:col>
      <xdr:colOff>371475</xdr:colOff>
      <xdr:row>60</xdr:row>
      <xdr:rowOff>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230630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59</xdr:row>
      <xdr:rowOff>0</xdr:rowOff>
    </xdr:from>
    <xdr:to>
      <xdr:col>0</xdr:col>
      <xdr:colOff>447675</xdr:colOff>
      <xdr:row>60</xdr:row>
      <xdr:rowOff>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230630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467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16</xdr:row>
      <xdr:rowOff>28575</xdr:rowOff>
    </xdr:from>
    <xdr:to>
      <xdr:col>5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419725" y="2962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17</xdr:row>
      <xdr:rowOff>285750</xdr:rowOff>
    </xdr:from>
    <xdr:to>
      <xdr:col>6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3457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</xdr:row>
      <xdr:rowOff>285750</xdr:rowOff>
    </xdr:from>
    <xdr:to>
      <xdr:col>8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3457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333375</xdr:rowOff>
    </xdr:from>
    <xdr:to>
      <xdr:col>9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3505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17</xdr:row>
      <xdr:rowOff>314325</xdr:rowOff>
    </xdr:from>
    <xdr:to>
      <xdr:col>10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29800" y="3486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17</xdr:row>
      <xdr:rowOff>285750</xdr:rowOff>
    </xdr:from>
    <xdr:to>
      <xdr:col>11</xdr:col>
      <xdr:colOff>771525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87050" y="34575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5433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16</xdr:row>
      <xdr:rowOff>28575</xdr:rowOff>
    </xdr:from>
    <xdr:to>
      <xdr:col>5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419725" y="30384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17</xdr:row>
      <xdr:rowOff>285750</xdr:rowOff>
    </xdr:from>
    <xdr:to>
      <xdr:col>6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35337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</xdr:row>
      <xdr:rowOff>285750</xdr:rowOff>
    </xdr:from>
    <xdr:to>
      <xdr:col>8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35337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333375</xdr:rowOff>
    </xdr:from>
    <xdr:to>
      <xdr:col>9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35814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17</xdr:row>
      <xdr:rowOff>314325</xdr:rowOff>
    </xdr:from>
    <xdr:to>
      <xdr:col>10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29800" y="35623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17</xdr:row>
      <xdr:rowOff>285750</xdr:rowOff>
    </xdr:from>
    <xdr:to>
      <xdr:col>11</xdr:col>
      <xdr:colOff>771525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87050" y="35337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486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16</xdr:row>
      <xdr:rowOff>28575</xdr:rowOff>
    </xdr:from>
    <xdr:to>
      <xdr:col>5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419725" y="29813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17</xdr:row>
      <xdr:rowOff>285750</xdr:rowOff>
    </xdr:from>
    <xdr:to>
      <xdr:col>6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3476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</xdr:row>
      <xdr:rowOff>285750</xdr:rowOff>
    </xdr:from>
    <xdr:to>
      <xdr:col>8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3476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333375</xdr:rowOff>
    </xdr:from>
    <xdr:to>
      <xdr:col>9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3524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17</xdr:row>
      <xdr:rowOff>314325</xdr:rowOff>
    </xdr:from>
    <xdr:to>
      <xdr:col>10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29800" y="3505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17</xdr:row>
      <xdr:rowOff>285750</xdr:rowOff>
    </xdr:from>
    <xdr:to>
      <xdr:col>11</xdr:col>
      <xdr:colOff>771525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87050" y="3476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295275</xdr:rowOff>
    </xdr:from>
    <xdr:to>
      <xdr:col>5</xdr:col>
      <xdr:colOff>866775</xdr:colOff>
      <xdr:row>13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7908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</xdr:row>
      <xdr:rowOff>28575</xdr:rowOff>
    </xdr:from>
    <xdr:to>
      <xdr:col>5</xdr:col>
      <xdr:colOff>876300</xdr:colOff>
      <xdr:row>13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419725" y="22860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13</xdr:row>
      <xdr:rowOff>285750</xdr:rowOff>
    </xdr:from>
    <xdr:to>
      <xdr:col>6</xdr:col>
      <xdr:colOff>752475</xdr:colOff>
      <xdr:row>13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27813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</xdr:row>
      <xdr:rowOff>285750</xdr:rowOff>
    </xdr:from>
    <xdr:to>
      <xdr:col>8</xdr:col>
      <xdr:colOff>638175</xdr:colOff>
      <xdr:row>13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27813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13</xdr:row>
      <xdr:rowOff>333375</xdr:rowOff>
    </xdr:from>
    <xdr:to>
      <xdr:col>9</xdr:col>
      <xdr:colOff>752475</xdr:colOff>
      <xdr:row>13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28289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13</xdr:row>
      <xdr:rowOff>314325</xdr:rowOff>
    </xdr:from>
    <xdr:to>
      <xdr:col>10</xdr:col>
      <xdr:colOff>771525</xdr:colOff>
      <xdr:row>13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29800" y="28098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13</xdr:row>
      <xdr:rowOff>285750</xdr:rowOff>
    </xdr:from>
    <xdr:to>
      <xdr:col>11</xdr:col>
      <xdr:colOff>771525</xdr:colOff>
      <xdr:row>13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87050" y="27813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295275</xdr:rowOff>
    </xdr:from>
    <xdr:to>
      <xdr:col>5</xdr:col>
      <xdr:colOff>866775</xdr:colOff>
      <xdr:row>13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7908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</xdr:row>
      <xdr:rowOff>28575</xdr:rowOff>
    </xdr:from>
    <xdr:to>
      <xdr:col>5</xdr:col>
      <xdr:colOff>876300</xdr:colOff>
      <xdr:row>13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419725" y="22860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13</xdr:row>
      <xdr:rowOff>285750</xdr:rowOff>
    </xdr:from>
    <xdr:to>
      <xdr:col>6</xdr:col>
      <xdr:colOff>752475</xdr:colOff>
      <xdr:row>13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27813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</xdr:row>
      <xdr:rowOff>285750</xdr:rowOff>
    </xdr:from>
    <xdr:to>
      <xdr:col>8</xdr:col>
      <xdr:colOff>638175</xdr:colOff>
      <xdr:row>13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27813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13</xdr:row>
      <xdr:rowOff>333375</xdr:rowOff>
    </xdr:from>
    <xdr:to>
      <xdr:col>9</xdr:col>
      <xdr:colOff>752475</xdr:colOff>
      <xdr:row>13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28289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13</xdr:row>
      <xdr:rowOff>314325</xdr:rowOff>
    </xdr:from>
    <xdr:to>
      <xdr:col>10</xdr:col>
      <xdr:colOff>771525</xdr:colOff>
      <xdr:row>13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29800" y="28098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13</xdr:row>
      <xdr:rowOff>285750</xdr:rowOff>
    </xdr:from>
    <xdr:to>
      <xdr:col>11</xdr:col>
      <xdr:colOff>771525</xdr:colOff>
      <xdr:row>13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87050" y="27813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295275</xdr:rowOff>
    </xdr:from>
    <xdr:to>
      <xdr:col>5</xdr:col>
      <xdr:colOff>866775</xdr:colOff>
      <xdr:row>13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7908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</xdr:row>
      <xdr:rowOff>28575</xdr:rowOff>
    </xdr:from>
    <xdr:to>
      <xdr:col>5</xdr:col>
      <xdr:colOff>876300</xdr:colOff>
      <xdr:row>13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419725" y="22860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13</xdr:row>
      <xdr:rowOff>285750</xdr:rowOff>
    </xdr:from>
    <xdr:to>
      <xdr:col>6</xdr:col>
      <xdr:colOff>752475</xdr:colOff>
      <xdr:row>13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27813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</xdr:row>
      <xdr:rowOff>285750</xdr:rowOff>
    </xdr:from>
    <xdr:to>
      <xdr:col>8</xdr:col>
      <xdr:colOff>638175</xdr:colOff>
      <xdr:row>13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27813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13</xdr:row>
      <xdr:rowOff>333375</xdr:rowOff>
    </xdr:from>
    <xdr:to>
      <xdr:col>9</xdr:col>
      <xdr:colOff>752475</xdr:colOff>
      <xdr:row>13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28289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13</xdr:row>
      <xdr:rowOff>314325</xdr:rowOff>
    </xdr:from>
    <xdr:to>
      <xdr:col>10</xdr:col>
      <xdr:colOff>771525</xdr:colOff>
      <xdr:row>13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29800" y="28098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13</xdr:row>
      <xdr:rowOff>285750</xdr:rowOff>
    </xdr:from>
    <xdr:to>
      <xdr:col>11</xdr:col>
      <xdr:colOff>771525</xdr:colOff>
      <xdr:row>13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87050" y="27813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295275</xdr:rowOff>
    </xdr:from>
    <xdr:to>
      <xdr:col>5</xdr:col>
      <xdr:colOff>866775</xdr:colOff>
      <xdr:row>13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7908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13</xdr:row>
      <xdr:rowOff>285750</xdr:rowOff>
    </xdr:from>
    <xdr:to>
      <xdr:col>6</xdr:col>
      <xdr:colOff>752475</xdr:colOff>
      <xdr:row>13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27813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</xdr:row>
      <xdr:rowOff>285750</xdr:rowOff>
    </xdr:from>
    <xdr:to>
      <xdr:col>8</xdr:col>
      <xdr:colOff>638175</xdr:colOff>
      <xdr:row>13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27813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13</xdr:row>
      <xdr:rowOff>333375</xdr:rowOff>
    </xdr:from>
    <xdr:to>
      <xdr:col>9</xdr:col>
      <xdr:colOff>752475</xdr:colOff>
      <xdr:row>13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28289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13</xdr:row>
      <xdr:rowOff>314325</xdr:rowOff>
    </xdr:from>
    <xdr:to>
      <xdr:col>10</xdr:col>
      <xdr:colOff>771525</xdr:colOff>
      <xdr:row>13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29800" y="28098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13</xdr:row>
      <xdr:rowOff>285750</xdr:rowOff>
    </xdr:from>
    <xdr:to>
      <xdr:col>11</xdr:col>
      <xdr:colOff>771525</xdr:colOff>
      <xdr:row>13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87050" y="27813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55.421875" style="2" customWidth="1"/>
    <col min="2" max="7" width="20.8515625" style="2" customWidth="1"/>
    <col min="8" max="8" width="21.421875" style="2" customWidth="1"/>
    <col min="9" max="9" width="0.2890625" style="2" customWidth="1"/>
    <col min="10" max="10" width="9.140625" style="2" hidden="1" customWidth="1"/>
    <col min="11" max="11" width="0.5625" style="2" customWidth="1"/>
    <col min="12" max="16384" width="9.140625" style="2" customWidth="1"/>
  </cols>
  <sheetData>
    <row r="1" spans="6:8" s="30" customFormat="1" ht="15">
      <c r="F1" s="31"/>
      <c r="G1" s="31"/>
      <c r="H1" s="32" t="s">
        <v>84</v>
      </c>
    </row>
    <row r="2" spans="6:8" s="30" customFormat="1" ht="15">
      <c r="F2" s="31"/>
      <c r="G2" s="31"/>
      <c r="H2" s="32" t="s">
        <v>81</v>
      </c>
    </row>
    <row r="3" spans="6:8" s="30" customFormat="1" ht="15">
      <c r="F3" s="31"/>
      <c r="G3" s="31"/>
      <c r="H3" s="32" t="s">
        <v>82</v>
      </c>
    </row>
    <row r="4" spans="6:8" s="30" customFormat="1" ht="15">
      <c r="F4" s="31"/>
      <c r="G4" s="31"/>
      <c r="H4" s="32" t="s">
        <v>91</v>
      </c>
    </row>
    <row r="5" s="30" customFormat="1" ht="12" customHeight="1"/>
    <row r="6" s="30" customFormat="1" ht="15">
      <c r="H6" s="33" t="s">
        <v>21</v>
      </c>
    </row>
    <row r="7" s="30" customFormat="1" ht="15">
      <c r="H7" s="34" t="s">
        <v>13</v>
      </c>
    </row>
    <row r="8" spans="1:12" s="30" customFormat="1" ht="15.75" customHeight="1">
      <c r="A8" s="35"/>
      <c r="B8" s="35"/>
      <c r="C8" s="35"/>
      <c r="D8" s="35"/>
      <c r="E8" s="35"/>
      <c r="F8" s="44" t="s">
        <v>66</v>
      </c>
      <c r="G8" s="44"/>
      <c r="H8" s="44"/>
      <c r="I8" s="35"/>
      <c r="J8" s="35"/>
      <c r="K8" s="35"/>
      <c r="L8" s="35"/>
    </row>
    <row r="9" spans="1:12" s="30" customFormat="1" ht="15.75" customHeight="1">
      <c r="A9" s="35"/>
      <c r="B9" s="35"/>
      <c r="C9" s="35"/>
      <c r="D9" s="35"/>
      <c r="E9" s="35"/>
      <c r="F9" s="44" t="s">
        <v>67</v>
      </c>
      <c r="G9" s="44"/>
      <c r="H9" s="44"/>
      <c r="I9" s="35"/>
      <c r="J9" s="35"/>
      <c r="K9" s="35"/>
      <c r="L9" s="35"/>
    </row>
    <row r="10" s="30" customFormat="1" ht="15"/>
    <row r="11" spans="1:8" ht="21" customHeight="1">
      <c r="A11" s="45" t="s">
        <v>68</v>
      </c>
      <c r="B11" s="45"/>
      <c r="C11" s="45"/>
      <c r="D11" s="45"/>
      <c r="E11" s="45"/>
      <c r="F11" s="45"/>
      <c r="G11" s="45"/>
      <c r="H11" s="45"/>
    </row>
    <row r="13" spans="1:8" ht="15.75" customHeight="1">
      <c r="A13" s="46" t="s">
        <v>10</v>
      </c>
      <c r="B13" s="46" t="s">
        <v>12</v>
      </c>
      <c r="C13" s="46"/>
      <c r="D13" s="46"/>
      <c r="E13" s="46"/>
      <c r="F13" s="46"/>
      <c r="G13" s="46"/>
      <c r="H13" s="46"/>
    </row>
    <row r="14" spans="1:8" ht="15.75">
      <c r="A14" s="46"/>
      <c r="B14" s="13">
        <v>2020</v>
      </c>
      <c r="C14" s="13">
        <v>2021</v>
      </c>
      <c r="D14" s="13">
        <v>2022</v>
      </c>
      <c r="E14" s="13">
        <v>2023</v>
      </c>
      <c r="F14" s="13">
        <v>2024</v>
      </c>
      <c r="G14" s="13">
        <v>2025</v>
      </c>
      <c r="H14" s="16">
        <v>2026</v>
      </c>
    </row>
    <row r="15" spans="1:8" ht="15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6">
        <v>8</v>
      </c>
    </row>
    <row r="16" spans="1:8" ht="31.5" customHeight="1">
      <c r="A16" s="47" t="s">
        <v>71</v>
      </c>
      <c r="B16" s="47"/>
      <c r="C16" s="47"/>
      <c r="D16" s="47"/>
      <c r="E16" s="47"/>
      <c r="F16" s="47"/>
      <c r="G16" s="47"/>
      <c r="H16" s="47"/>
    </row>
    <row r="17" spans="1:8" ht="15.75">
      <c r="A17" s="14" t="s">
        <v>15</v>
      </c>
      <c r="B17" s="40">
        <f>'2020'!L32</f>
        <v>100</v>
      </c>
      <c r="C17" s="40">
        <f>'2021'!L31</f>
        <v>100</v>
      </c>
      <c r="D17" s="40">
        <f>'2022'!L31</f>
        <v>101.21</v>
      </c>
      <c r="E17" s="40">
        <f>'2023'!L27</f>
        <v>100</v>
      </c>
      <c r="F17" s="40">
        <f>'2024'!L27</f>
        <v>101.48</v>
      </c>
      <c r="G17" s="40">
        <f>'2025'!L27</f>
        <v>100</v>
      </c>
      <c r="H17" s="40">
        <f>'2026'!L27</f>
        <v>100</v>
      </c>
    </row>
    <row r="18" spans="1:8" ht="15.75">
      <c r="A18" s="14" t="s">
        <v>14</v>
      </c>
      <c r="B18" s="40"/>
      <c r="C18" s="40"/>
      <c r="D18" s="40"/>
      <c r="E18" s="40"/>
      <c r="F18" s="40"/>
      <c r="G18" s="40"/>
      <c r="H18" s="40"/>
    </row>
    <row r="19" spans="1:8" ht="15.75">
      <c r="A19" s="14" t="s">
        <v>17</v>
      </c>
      <c r="B19" s="40">
        <f>SUM(B23,B26,B29,B32,B35,B38,B41,B44,B47,B50,B53,B56)</f>
        <v>99.7</v>
      </c>
      <c r="C19" s="40">
        <f aca="true" t="shared" si="0" ref="C19:H19">SUM(C23,C26,C29,C32,C35,C38,C41,C44,C47,C50,C53,C56)</f>
        <v>100.01</v>
      </c>
      <c r="D19" s="40">
        <f t="shared" si="0"/>
        <v>101.11</v>
      </c>
      <c r="E19" s="40">
        <f t="shared" si="0"/>
        <v>100</v>
      </c>
      <c r="F19" s="40">
        <f t="shared" si="0"/>
        <v>100.47</v>
      </c>
      <c r="G19" s="40">
        <f t="shared" si="0"/>
        <v>100</v>
      </c>
      <c r="H19" s="40">
        <f t="shared" si="0"/>
        <v>100</v>
      </c>
    </row>
    <row r="20" spans="1:8" ht="15.75">
      <c r="A20" s="14" t="s">
        <v>16</v>
      </c>
      <c r="B20" s="40"/>
      <c r="C20" s="40"/>
      <c r="D20" s="40"/>
      <c r="E20" s="40"/>
      <c r="F20" s="40"/>
      <c r="G20" s="40"/>
      <c r="H20" s="40"/>
    </row>
    <row r="21" spans="1:8" ht="15.75">
      <c r="A21" s="14" t="s">
        <v>11</v>
      </c>
      <c r="B21" s="12">
        <f>B17-B19</f>
        <v>0.3</v>
      </c>
      <c r="C21" s="12">
        <f aca="true" t="shared" si="1" ref="C21:H21">C17-C19</f>
        <v>-0.01</v>
      </c>
      <c r="D21" s="12">
        <f t="shared" si="1"/>
        <v>0.1</v>
      </c>
      <c r="E21" s="12">
        <f t="shared" si="1"/>
        <v>0</v>
      </c>
      <c r="F21" s="12">
        <f t="shared" si="1"/>
        <v>1.01</v>
      </c>
      <c r="G21" s="12">
        <f t="shared" si="1"/>
        <v>0</v>
      </c>
      <c r="H21" s="12">
        <f t="shared" si="1"/>
        <v>0</v>
      </c>
    </row>
    <row r="22" spans="1:8" ht="19.5" customHeight="1">
      <c r="A22" s="39" t="s">
        <v>38</v>
      </c>
      <c r="B22" s="39"/>
      <c r="C22" s="39"/>
      <c r="D22" s="39"/>
      <c r="E22" s="39"/>
      <c r="F22" s="39"/>
      <c r="G22" s="39"/>
      <c r="H22" s="39"/>
    </row>
    <row r="23" spans="1:8" ht="15.75">
      <c r="A23" s="15" t="s">
        <v>18</v>
      </c>
      <c r="B23" s="40">
        <f>'2020'!J35</f>
        <v>0.44</v>
      </c>
      <c r="C23" s="38">
        <f>'2021'!J34</f>
        <v>0.56</v>
      </c>
      <c r="D23" s="38">
        <f>'2022'!J34</f>
        <v>0.82</v>
      </c>
      <c r="E23" s="38">
        <f>'2023'!J30</f>
        <v>1.51</v>
      </c>
      <c r="F23" s="38">
        <f>'2024'!J30</f>
        <v>1.55</v>
      </c>
      <c r="G23" s="38">
        <f>'2025'!J30</f>
        <v>1.51</v>
      </c>
      <c r="H23" s="38">
        <f>'2026'!J30</f>
        <v>1.51</v>
      </c>
    </row>
    <row r="24" spans="1:8" ht="15.75">
      <c r="A24" s="15" t="s">
        <v>16</v>
      </c>
      <c r="B24" s="40"/>
      <c r="C24" s="38"/>
      <c r="D24" s="38"/>
      <c r="E24" s="38"/>
      <c r="F24" s="38"/>
      <c r="G24" s="38"/>
      <c r="H24" s="38"/>
    </row>
    <row r="25" spans="1:8" ht="15.75" customHeight="1">
      <c r="A25" s="39" t="s">
        <v>39</v>
      </c>
      <c r="B25" s="39"/>
      <c r="C25" s="39"/>
      <c r="D25" s="39"/>
      <c r="E25" s="39"/>
      <c r="F25" s="39"/>
      <c r="G25" s="39"/>
      <c r="H25" s="39"/>
    </row>
    <row r="26" spans="1:8" ht="15.75">
      <c r="A26" s="15" t="s">
        <v>18</v>
      </c>
      <c r="B26" s="40">
        <f>'2020'!J38</f>
        <v>1.26</v>
      </c>
      <c r="C26" s="38">
        <f>'2021'!J37</f>
        <v>1.61</v>
      </c>
      <c r="D26" s="38">
        <f>'2022'!J37</f>
        <v>2.33</v>
      </c>
      <c r="E26" s="38">
        <f>'2023'!J33</f>
        <v>3.53</v>
      </c>
      <c r="F26" s="38">
        <f>'2024'!J33</f>
        <v>3.58</v>
      </c>
      <c r="G26" s="38">
        <f>'2025'!J33</f>
        <v>3.53</v>
      </c>
      <c r="H26" s="38">
        <f>'2026'!J33</f>
        <v>3.53</v>
      </c>
    </row>
    <row r="27" spans="1:8" ht="15.75">
      <c r="A27" s="15" t="s">
        <v>16</v>
      </c>
      <c r="B27" s="40"/>
      <c r="C27" s="38"/>
      <c r="D27" s="38"/>
      <c r="E27" s="38"/>
      <c r="F27" s="38"/>
      <c r="G27" s="38"/>
      <c r="H27" s="38"/>
    </row>
    <row r="28" spans="1:8" ht="20.25" customHeight="1">
      <c r="A28" s="39" t="s">
        <v>40</v>
      </c>
      <c r="B28" s="39"/>
      <c r="C28" s="39"/>
      <c r="D28" s="39"/>
      <c r="E28" s="39"/>
      <c r="F28" s="39"/>
      <c r="G28" s="39"/>
      <c r="H28" s="39"/>
    </row>
    <row r="29" spans="1:8" ht="15.75">
      <c r="A29" s="15" t="s">
        <v>18</v>
      </c>
      <c r="B29" s="40">
        <f>'2020'!J42</f>
        <v>3.97</v>
      </c>
      <c r="C29" s="38">
        <f>'2021'!J41</f>
        <v>5.04</v>
      </c>
      <c r="D29" s="38">
        <f>'2022'!J41</f>
        <v>7.31</v>
      </c>
      <c r="E29" s="38">
        <f>'2023'!J37</f>
        <v>10.31</v>
      </c>
      <c r="F29" s="38">
        <f>'2024'!J37</f>
        <v>10.52</v>
      </c>
      <c r="G29" s="38">
        <f>'2025'!J37</f>
        <v>10.31</v>
      </c>
      <c r="H29" s="38">
        <f>'2026'!J37</f>
        <v>10.31</v>
      </c>
    </row>
    <row r="30" spans="1:8" ht="15.75">
      <c r="A30" s="15" t="s">
        <v>16</v>
      </c>
      <c r="B30" s="40"/>
      <c r="C30" s="38"/>
      <c r="D30" s="38"/>
      <c r="E30" s="38"/>
      <c r="F30" s="38"/>
      <c r="G30" s="38"/>
      <c r="H30" s="38"/>
    </row>
    <row r="31" spans="1:8" ht="15.75" customHeight="1">
      <c r="A31" s="39" t="s">
        <v>41</v>
      </c>
      <c r="B31" s="39"/>
      <c r="C31" s="39"/>
      <c r="D31" s="39"/>
      <c r="E31" s="39"/>
      <c r="F31" s="39"/>
      <c r="G31" s="39"/>
      <c r="H31" s="39"/>
    </row>
    <row r="32" spans="1:8" ht="15.75">
      <c r="A32" s="15" t="s">
        <v>18</v>
      </c>
      <c r="B32" s="40">
        <f>'2020'!J45</f>
        <v>0.52</v>
      </c>
      <c r="C32" s="38">
        <f>'2021'!J44</f>
        <v>0.66</v>
      </c>
      <c r="D32" s="38">
        <f>'2022'!J44</f>
        <v>0.95</v>
      </c>
      <c r="E32" s="38">
        <f>'2023'!J40</f>
        <v>1.5</v>
      </c>
      <c r="F32" s="38">
        <f>'2024'!J40</f>
        <v>1.52</v>
      </c>
      <c r="G32" s="38">
        <f>'2025'!J40</f>
        <v>1.5</v>
      </c>
      <c r="H32" s="38">
        <f>'2026'!J40</f>
        <v>1.5</v>
      </c>
    </row>
    <row r="33" spans="1:8" ht="15.75">
      <c r="A33" s="15" t="s">
        <v>16</v>
      </c>
      <c r="B33" s="40"/>
      <c r="C33" s="38"/>
      <c r="D33" s="38"/>
      <c r="E33" s="38"/>
      <c r="F33" s="38"/>
      <c r="G33" s="38"/>
      <c r="H33" s="38"/>
    </row>
    <row r="34" spans="1:8" ht="19.5" customHeight="1">
      <c r="A34" s="39" t="s">
        <v>42</v>
      </c>
      <c r="B34" s="39"/>
      <c r="C34" s="39"/>
      <c r="D34" s="39"/>
      <c r="E34" s="39"/>
      <c r="F34" s="39"/>
      <c r="G34" s="39"/>
      <c r="H34" s="39"/>
    </row>
    <row r="35" spans="1:8" ht="15.75">
      <c r="A35" s="15" t="s">
        <v>18</v>
      </c>
      <c r="B35" s="40">
        <f>'2020'!J48</f>
        <v>1.55</v>
      </c>
      <c r="C35" s="38">
        <f>'2021'!J47</f>
        <v>1.98</v>
      </c>
      <c r="D35" s="38">
        <f>'2022'!J47</f>
        <v>2.86</v>
      </c>
      <c r="E35" s="38">
        <f>'2023'!J43</f>
        <v>4.46</v>
      </c>
      <c r="F35" s="38">
        <f>'2024'!J43</f>
        <v>4.46</v>
      </c>
      <c r="G35" s="38">
        <f>'2025'!J43</f>
        <v>4.46</v>
      </c>
      <c r="H35" s="38">
        <f>'2026'!J43</f>
        <v>4.46</v>
      </c>
    </row>
    <row r="36" spans="1:8" ht="15.75">
      <c r="A36" s="15" t="s">
        <v>16</v>
      </c>
      <c r="B36" s="40"/>
      <c r="C36" s="38"/>
      <c r="D36" s="38"/>
      <c r="E36" s="38"/>
      <c r="F36" s="38"/>
      <c r="G36" s="38"/>
      <c r="H36" s="38"/>
    </row>
    <row r="37" spans="1:8" ht="15.75" customHeight="1">
      <c r="A37" s="39" t="s">
        <v>43</v>
      </c>
      <c r="B37" s="39"/>
      <c r="C37" s="39"/>
      <c r="D37" s="39"/>
      <c r="E37" s="39"/>
      <c r="F37" s="39"/>
      <c r="G37" s="39"/>
      <c r="H37" s="39"/>
    </row>
    <row r="38" spans="1:8" ht="15.75">
      <c r="A38" s="15" t="s">
        <v>18</v>
      </c>
      <c r="B38" s="40">
        <f>'2020'!J51</f>
        <v>0.68</v>
      </c>
      <c r="C38" s="38">
        <f>'2021'!J50</f>
        <v>0.87</v>
      </c>
      <c r="D38" s="38">
        <f>'2022'!J50</f>
        <v>1.3</v>
      </c>
      <c r="E38" s="38">
        <f>'2023'!J46</f>
        <v>1.92</v>
      </c>
      <c r="F38" s="38">
        <f>'2024'!J46</f>
        <v>2.05</v>
      </c>
      <c r="G38" s="38">
        <f>'2025'!J46</f>
        <v>1.92</v>
      </c>
      <c r="H38" s="38">
        <f>'2026'!J46</f>
        <v>1.92</v>
      </c>
    </row>
    <row r="39" spans="1:8" ht="15.75">
      <c r="A39" s="15" t="s">
        <v>16</v>
      </c>
      <c r="B39" s="40"/>
      <c r="C39" s="38"/>
      <c r="D39" s="38"/>
      <c r="E39" s="38"/>
      <c r="F39" s="38"/>
      <c r="G39" s="38"/>
      <c r="H39" s="38"/>
    </row>
    <row r="40" spans="1:8" ht="21" customHeight="1">
      <c r="A40" s="39" t="s">
        <v>44</v>
      </c>
      <c r="B40" s="39"/>
      <c r="C40" s="39"/>
      <c r="D40" s="39"/>
      <c r="E40" s="39"/>
      <c r="F40" s="39"/>
      <c r="G40" s="39"/>
      <c r="H40" s="39"/>
    </row>
    <row r="41" spans="1:8" ht="15.75">
      <c r="A41" s="15" t="s">
        <v>18</v>
      </c>
      <c r="B41" s="40">
        <f>'2020'!J54</f>
        <v>0.41</v>
      </c>
      <c r="C41" s="38">
        <f>'2021'!J53</f>
        <v>0.53</v>
      </c>
      <c r="D41" s="38">
        <f>'2022'!J53</f>
        <v>0.76</v>
      </c>
      <c r="E41" s="38">
        <f>'2023'!J49</f>
        <v>1.75</v>
      </c>
      <c r="F41" s="38">
        <f>'2024'!J49</f>
        <v>1.77</v>
      </c>
      <c r="G41" s="38">
        <f>'2025'!J49</f>
        <v>1.75</v>
      </c>
      <c r="H41" s="38">
        <f>'2026'!J49</f>
        <v>1.75</v>
      </c>
    </row>
    <row r="42" spans="1:8" ht="15.75">
      <c r="A42" s="15" t="s">
        <v>16</v>
      </c>
      <c r="B42" s="40"/>
      <c r="C42" s="38"/>
      <c r="D42" s="38"/>
      <c r="E42" s="38"/>
      <c r="F42" s="38"/>
      <c r="G42" s="38"/>
      <c r="H42" s="38"/>
    </row>
    <row r="43" spans="1:8" ht="15.75" customHeight="1">
      <c r="A43" s="39" t="s">
        <v>55</v>
      </c>
      <c r="B43" s="39"/>
      <c r="C43" s="39"/>
      <c r="D43" s="39"/>
      <c r="E43" s="39"/>
      <c r="F43" s="39"/>
      <c r="G43" s="39"/>
      <c r="H43" s="39"/>
    </row>
    <row r="44" spans="1:8" ht="15.75">
      <c r="A44" s="15" t="s">
        <v>18</v>
      </c>
      <c r="B44" s="40">
        <f>'2020'!J57</f>
        <v>21.85</v>
      </c>
      <c r="C44" s="38">
        <f>'2021'!J56</f>
        <v>0</v>
      </c>
      <c r="D44" s="38">
        <f>'2022'!J56</f>
        <v>0</v>
      </c>
      <c r="E44" s="38">
        <f>'2023'!J52</f>
        <v>0</v>
      </c>
      <c r="F44" s="38">
        <f>'2024'!J52</f>
        <v>0</v>
      </c>
      <c r="G44" s="38">
        <f>'2025'!J52</f>
        <v>0</v>
      </c>
      <c r="H44" s="38">
        <f>'2026'!J52</f>
        <v>0</v>
      </c>
    </row>
    <row r="45" spans="1:8" ht="15.75">
      <c r="A45" s="15" t="s">
        <v>16</v>
      </c>
      <c r="B45" s="40"/>
      <c r="C45" s="38"/>
      <c r="D45" s="38"/>
      <c r="E45" s="38"/>
      <c r="F45" s="38"/>
      <c r="G45" s="38"/>
      <c r="H45" s="38"/>
    </row>
    <row r="46" spans="1:8" ht="22.5" customHeight="1">
      <c r="A46" s="39" t="s">
        <v>56</v>
      </c>
      <c r="B46" s="39"/>
      <c r="C46" s="39"/>
      <c r="D46" s="39"/>
      <c r="E46" s="39"/>
      <c r="F46" s="39"/>
      <c r="G46" s="39"/>
      <c r="H46" s="39"/>
    </row>
    <row r="47" spans="1:8" ht="15.75">
      <c r="A47" s="15" t="s">
        <v>18</v>
      </c>
      <c r="B47" s="40">
        <f>'2020'!J60</f>
        <v>0</v>
      </c>
      <c r="C47" s="38">
        <f>'2021'!J59</f>
        <v>0</v>
      </c>
      <c r="D47" s="38">
        <f>'2022'!J59</f>
        <v>0</v>
      </c>
      <c r="E47" s="38">
        <f>'2023'!J55</f>
        <v>0</v>
      </c>
      <c r="F47" s="38">
        <f>'2024'!J55</f>
        <v>0</v>
      </c>
      <c r="G47" s="38">
        <f>'2025'!J55</f>
        <v>0</v>
      </c>
      <c r="H47" s="38">
        <f>'2026'!J55</f>
        <v>0</v>
      </c>
    </row>
    <row r="48" spans="1:8" ht="15.75">
      <c r="A48" s="15" t="s">
        <v>16</v>
      </c>
      <c r="B48" s="40"/>
      <c r="C48" s="38"/>
      <c r="D48" s="38"/>
      <c r="E48" s="38"/>
      <c r="F48" s="38"/>
      <c r="G48" s="38"/>
      <c r="H48" s="38"/>
    </row>
    <row r="49" spans="1:8" ht="15.75" customHeight="1">
      <c r="A49" s="39" t="s">
        <v>57</v>
      </c>
      <c r="B49" s="39"/>
      <c r="C49" s="39"/>
      <c r="D49" s="39"/>
      <c r="E49" s="39"/>
      <c r="F49" s="39"/>
      <c r="G49" s="39"/>
      <c r="H49" s="39"/>
    </row>
    <row r="50" spans="1:8" ht="15.75">
      <c r="A50" s="15" t="s">
        <v>18</v>
      </c>
      <c r="B50" s="40">
        <f>'2020'!J63</f>
        <v>25.83</v>
      </c>
      <c r="C50" s="38">
        <f>'2021'!J62</f>
        <v>32.26</v>
      </c>
      <c r="D50" s="38">
        <f>'2022'!J62</f>
        <v>0</v>
      </c>
      <c r="E50" s="38">
        <f>'2023'!J58</f>
        <v>0</v>
      </c>
      <c r="F50" s="38">
        <f>'2024'!J58</f>
        <v>0</v>
      </c>
      <c r="G50" s="38">
        <f>'2025'!J58</f>
        <v>0</v>
      </c>
      <c r="H50" s="38">
        <f>'2026'!J58</f>
        <v>0</v>
      </c>
    </row>
    <row r="51" spans="1:8" ht="15.75">
      <c r="A51" s="15" t="s">
        <v>16</v>
      </c>
      <c r="B51" s="40"/>
      <c r="C51" s="38"/>
      <c r="D51" s="38"/>
      <c r="E51" s="38"/>
      <c r="F51" s="38"/>
      <c r="G51" s="38"/>
      <c r="H51" s="38"/>
    </row>
    <row r="52" spans="1:8" ht="22.5" customHeight="1">
      <c r="A52" s="41" t="s">
        <v>75</v>
      </c>
      <c r="B52" s="42"/>
      <c r="C52" s="42"/>
      <c r="D52" s="42"/>
      <c r="E52" s="42"/>
      <c r="F52" s="42"/>
      <c r="G52" s="42"/>
      <c r="H52" s="43"/>
    </row>
    <row r="53" spans="1:8" ht="15.75">
      <c r="A53" s="15" t="s">
        <v>18</v>
      </c>
      <c r="B53" s="40">
        <f>'2020'!J66</f>
        <v>42.94</v>
      </c>
      <c r="C53" s="38">
        <f>'2021'!J65</f>
        <v>56.5</v>
      </c>
      <c r="D53" s="38">
        <f>'2022'!J65</f>
        <v>84.78</v>
      </c>
      <c r="E53" s="38">
        <f>'2023'!J61</f>
        <v>74.49</v>
      </c>
      <c r="F53" s="38">
        <f>'2024'!J61</f>
        <v>74.49</v>
      </c>
      <c r="G53" s="38">
        <f>'2025'!J61</f>
        <v>74.49</v>
      </c>
      <c r="H53" s="38">
        <f>'2026'!J61</f>
        <v>74.49</v>
      </c>
    </row>
    <row r="54" spans="1:8" ht="15.75">
      <c r="A54" s="15" t="s">
        <v>16</v>
      </c>
      <c r="B54" s="40"/>
      <c r="C54" s="38"/>
      <c r="D54" s="38"/>
      <c r="E54" s="38"/>
      <c r="F54" s="38"/>
      <c r="G54" s="38"/>
      <c r="H54" s="38"/>
    </row>
    <row r="55" spans="1:8" ht="15.75" customHeight="1">
      <c r="A55" s="39" t="s">
        <v>58</v>
      </c>
      <c r="B55" s="39"/>
      <c r="C55" s="39"/>
      <c r="D55" s="39"/>
      <c r="E55" s="39"/>
      <c r="F55" s="39"/>
      <c r="G55" s="39"/>
      <c r="H55" s="39"/>
    </row>
    <row r="56" spans="1:8" ht="15.75">
      <c r="A56" s="15" t="s">
        <v>18</v>
      </c>
      <c r="B56" s="40">
        <f>'2020'!J69</f>
        <v>0.25</v>
      </c>
      <c r="C56" s="38">
        <f>'2021'!J68</f>
        <v>0</v>
      </c>
      <c r="D56" s="38">
        <f>'2022'!J68</f>
        <v>0</v>
      </c>
      <c r="E56" s="38">
        <f>'2023'!J64</f>
        <v>0.53</v>
      </c>
      <c r="F56" s="38">
        <f>'2024'!J64</f>
        <v>0.53</v>
      </c>
      <c r="G56" s="38">
        <f>'2025'!J64</f>
        <v>0.53</v>
      </c>
      <c r="H56" s="38">
        <f>'2026'!J64</f>
        <v>0.53</v>
      </c>
    </row>
    <row r="57" spans="1:8" ht="15.75">
      <c r="A57" s="15" t="s">
        <v>16</v>
      </c>
      <c r="B57" s="40"/>
      <c r="C57" s="38"/>
      <c r="D57" s="38"/>
      <c r="E57" s="38"/>
      <c r="F57" s="38"/>
      <c r="G57" s="38"/>
      <c r="H57" s="38"/>
    </row>
    <row r="58" spans="1:8" ht="15.75" customHeight="1">
      <c r="A58" s="39" t="s">
        <v>88</v>
      </c>
      <c r="B58" s="39"/>
      <c r="C58" s="39"/>
      <c r="D58" s="39"/>
      <c r="E58" s="39"/>
      <c r="F58" s="39"/>
      <c r="G58" s="39"/>
      <c r="H58" s="39"/>
    </row>
    <row r="59" spans="1:8" ht="15.75">
      <c r="A59" s="15" t="s">
        <v>18</v>
      </c>
      <c r="B59" s="40">
        <f>'2020'!J72</f>
        <v>0.3</v>
      </c>
      <c r="C59" s="38">
        <f>'2021'!J71</f>
        <v>0</v>
      </c>
      <c r="D59" s="38">
        <f>'2022'!J71</f>
        <v>0</v>
      </c>
      <c r="E59" s="38">
        <f>'2023'!J67</f>
        <v>0</v>
      </c>
      <c r="F59" s="38">
        <f>'2024'!J67</f>
        <v>0</v>
      </c>
      <c r="G59" s="38">
        <f>'2025'!J67</f>
        <v>0</v>
      </c>
      <c r="H59" s="38">
        <f>'2026'!J67</f>
        <v>0</v>
      </c>
    </row>
    <row r="60" spans="1:8" ht="15.75">
      <c r="A60" s="15" t="s">
        <v>16</v>
      </c>
      <c r="B60" s="40"/>
      <c r="C60" s="38"/>
      <c r="D60" s="38"/>
      <c r="E60" s="38"/>
      <c r="F60" s="38"/>
      <c r="G60" s="38"/>
      <c r="H60" s="38"/>
    </row>
  </sheetData>
  <sheetProtection/>
  <mergeCells count="124">
    <mergeCell ref="A58:H58"/>
    <mergeCell ref="B59:B60"/>
    <mergeCell ref="C59:C60"/>
    <mergeCell ref="D59:D60"/>
    <mergeCell ref="E59:E60"/>
    <mergeCell ref="F59:F60"/>
    <mergeCell ref="G59:G60"/>
    <mergeCell ref="H59:H60"/>
    <mergeCell ref="F23:F24"/>
    <mergeCell ref="D19:D20"/>
    <mergeCell ref="E19:E20"/>
    <mergeCell ref="A22:H22"/>
    <mergeCell ref="B23:B24"/>
    <mergeCell ref="C23:C24"/>
    <mergeCell ref="G23:G24"/>
    <mergeCell ref="B13:H13"/>
    <mergeCell ref="H19:H20"/>
    <mergeCell ref="H23:H24"/>
    <mergeCell ref="H17:H18"/>
    <mergeCell ref="C19:C20"/>
    <mergeCell ref="B19:B20"/>
    <mergeCell ref="B17:B18"/>
    <mergeCell ref="F8:H8"/>
    <mergeCell ref="F9:H9"/>
    <mergeCell ref="C17:C18"/>
    <mergeCell ref="A11:H11"/>
    <mergeCell ref="A13:A14"/>
    <mergeCell ref="A16:H16"/>
    <mergeCell ref="D17:D18"/>
    <mergeCell ref="F17:F18"/>
    <mergeCell ref="G17:G18"/>
    <mergeCell ref="H26:H27"/>
    <mergeCell ref="A25:H25"/>
    <mergeCell ref="C26:C27"/>
    <mergeCell ref="E17:E18"/>
    <mergeCell ref="D26:D27"/>
    <mergeCell ref="E26:E27"/>
    <mergeCell ref="F26:F27"/>
    <mergeCell ref="D23:D24"/>
    <mergeCell ref="E23:E24"/>
    <mergeCell ref="B26:B27"/>
    <mergeCell ref="A28:H28"/>
    <mergeCell ref="B29:B30"/>
    <mergeCell ref="C29:C30"/>
    <mergeCell ref="H29:H30"/>
    <mergeCell ref="D29:D30"/>
    <mergeCell ref="E29:E30"/>
    <mergeCell ref="F29:F30"/>
    <mergeCell ref="G29:G30"/>
    <mergeCell ref="A34:H34"/>
    <mergeCell ref="B35:B36"/>
    <mergeCell ref="C35:C36"/>
    <mergeCell ref="H35:H36"/>
    <mergeCell ref="D35:D36"/>
    <mergeCell ref="E35:E36"/>
    <mergeCell ref="F35:F36"/>
    <mergeCell ref="G35:G36"/>
    <mergeCell ref="A43:H43"/>
    <mergeCell ref="B44:B45"/>
    <mergeCell ref="C44:C45"/>
    <mergeCell ref="H44:H45"/>
    <mergeCell ref="D44:D45"/>
    <mergeCell ref="E44:E45"/>
    <mergeCell ref="F44:F45"/>
    <mergeCell ref="G44:G45"/>
    <mergeCell ref="D41:D42"/>
    <mergeCell ref="E41:E42"/>
    <mergeCell ref="F41:F42"/>
    <mergeCell ref="G41:G42"/>
    <mergeCell ref="B53:B54"/>
    <mergeCell ref="C53:C54"/>
    <mergeCell ref="D47:D48"/>
    <mergeCell ref="E47:E48"/>
    <mergeCell ref="E50:E51"/>
    <mergeCell ref="A49:H49"/>
    <mergeCell ref="F47:F48"/>
    <mergeCell ref="G47:G48"/>
    <mergeCell ref="D50:D51"/>
    <mergeCell ref="B50:B51"/>
    <mergeCell ref="C50:C51"/>
    <mergeCell ref="H50:H51"/>
    <mergeCell ref="A52:H52"/>
    <mergeCell ref="F50:F51"/>
    <mergeCell ref="G50:G51"/>
    <mergeCell ref="H53:H54"/>
    <mergeCell ref="D53:D54"/>
    <mergeCell ref="E53:E54"/>
    <mergeCell ref="F19:F20"/>
    <mergeCell ref="G19:G20"/>
    <mergeCell ref="G26:G27"/>
    <mergeCell ref="A40:H40"/>
    <mergeCell ref="B41:B42"/>
    <mergeCell ref="C41:C42"/>
    <mergeCell ref="H41:H42"/>
    <mergeCell ref="A31:H31"/>
    <mergeCell ref="B32:B33"/>
    <mergeCell ref="C32:C33"/>
    <mergeCell ref="H32:H33"/>
    <mergeCell ref="D32:D33"/>
    <mergeCell ref="E32:E33"/>
    <mergeCell ref="F32:F33"/>
    <mergeCell ref="G32:G33"/>
    <mergeCell ref="A37:H37"/>
    <mergeCell ref="B38:B39"/>
    <mergeCell ref="C38:C39"/>
    <mergeCell ref="H38:H39"/>
    <mergeCell ref="D38:D39"/>
    <mergeCell ref="E38:E39"/>
    <mergeCell ref="F38:F39"/>
    <mergeCell ref="G38:G39"/>
    <mergeCell ref="A46:H46"/>
    <mergeCell ref="B47:B48"/>
    <mergeCell ref="C47:C48"/>
    <mergeCell ref="H47:H48"/>
    <mergeCell ref="F53:F54"/>
    <mergeCell ref="G53:G54"/>
    <mergeCell ref="D56:D57"/>
    <mergeCell ref="E56:E57"/>
    <mergeCell ref="F56:F57"/>
    <mergeCell ref="G56:G57"/>
    <mergeCell ref="A55:H55"/>
    <mergeCell ref="B56:B57"/>
    <mergeCell ref="C56:C57"/>
    <mergeCell ref="H56:H57"/>
  </mergeCells>
  <printOptions horizontalCentered="1"/>
  <pageMargins left="0" right="0" top="0.1968503937007874" bottom="0.1968503937007874" header="0.15748031496062992" footer="0.15748031496062992"/>
  <pageSetup horizontalDpi="600" verticalDpi="600" orientation="landscape" paperSize="9" scale="57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7"/>
  <sheetViews>
    <sheetView tabSelected="1" zoomScale="120" zoomScaleNormal="120" zoomScalePageLayoutView="0" workbookViewId="0" topLeftCell="A1">
      <selection activeCell="B9" sqref="B9"/>
    </sheetView>
  </sheetViews>
  <sheetFormatPr defaultColWidth="9.140625" defaultRowHeight="12.75"/>
  <cols>
    <col min="1" max="1" width="5.140625" style="4" customWidth="1"/>
    <col min="2" max="2" width="48.8515625" style="4" customWidth="1"/>
    <col min="3" max="3" width="6.7109375" style="4" customWidth="1"/>
    <col min="4" max="4" width="9.140625" style="4" customWidth="1"/>
    <col min="5" max="5" width="10.57421875" style="4" customWidth="1"/>
    <col min="6" max="6" width="14.140625" style="4" customWidth="1"/>
    <col min="7" max="7" width="12.28125" style="4" customWidth="1"/>
    <col min="8" max="8" width="14.57421875" style="11" customWidth="1"/>
    <col min="9" max="9" width="12.57421875" style="4" customWidth="1"/>
    <col min="10" max="10" width="12.28125" style="4" customWidth="1"/>
    <col min="11" max="12" width="13.00390625" style="4" customWidth="1"/>
    <col min="13" max="13" width="1.421875" style="4" customWidth="1"/>
    <col min="14" max="16384" width="9.140625" style="4" customWidth="1"/>
  </cols>
  <sheetData>
    <row r="1" spans="7:12" ht="13.5" customHeight="1">
      <c r="G1" s="35"/>
      <c r="H1" s="36"/>
      <c r="I1" s="35"/>
      <c r="J1" s="35"/>
      <c r="K1" s="31"/>
      <c r="L1" s="32" t="s">
        <v>85</v>
      </c>
    </row>
    <row r="2" spans="7:12" ht="13.5" customHeight="1">
      <c r="G2" s="35"/>
      <c r="H2" s="36"/>
      <c r="I2" s="35"/>
      <c r="J2" s="35"/>
      <c r="K2" s="31"/>
      <c r="L2" s="32" t="s">
        <v>81</v>
      </c>
    </row>
    <row r="3" spans="7:12" ht="13.5" customHeight="1">
      <c r="G3" s="35"/>
      <c r="H3" s="36"/>
      <c r="I3" s="35"/>
      <c r="J3" s="35"/>
      <c r="K3" s="31"/>
      <c r="L3" s="32" t="s">
        <v>82</v>
      </c>
    </row>
    <row r="4" spans="7:12" ht="13.5" customHeight="1">
      <c r="G4" s="35"/>
      <c r="H4" s="36"/>
      <c r="I4" s="35"/>
      <c r="J4" s="35"/>
      <c r="K4" s="31"/>
      <c r="L4" s="32" t="s">
        <v>91</v>
      </c>
    </row>
    <row r="5" spans="7:12" ht="9" customHeight="1">
      <c r="G5" s="35"/>
      <c r="H5" s="36"/>
      <c r="I5" s="35"/>
      <c r="J5" s="35"/>
      <c r="K5" s="35"/>
      <c r="L5" s="35"/>
    </row>
    <row r="6" spans="7:12" ht="12.75" customHeight="1">
      <c r="G6" s="51" t="s">
        <v>59</v>
      </c>
      <c r="H6" s="51"/>
      <c r="I6" s="51"/>
      <c r="J6" s="51"/>
      <c r="K6" s="51"/>
      <c r="L6" s="51"/>
    </row>
    <row r="7" spans="7:13" ht="15" customHeight="1">
      <c r="G7" s="5"/>
      <c r="H7" s="5"/>
      <c r="I7" s="34"/>
      <c r="J7" s="34"/>
      <c r="K7" s="34"/>
      <c r="L7" s="34" t="s">
        <v>13</v>
      </c>
      <c r="M7" s="6"/>
    </row>
    <row r="8" spans="7:13" ht="15" customHeight="1">
      <c r="G8" s="5"/>
      <c r="H8" s="44" t="s">
        <v>66</v>
      </c>
      <c r="I8" s="44"/>
      <c r="J8" s="44"/>
      <c r="K8" s="44"/>
      <c r="L8" s="44"/>
      <c r="M8" s="6"/>
    </row>
    <row r="9" spans="7:13" ht="15" customHeight="1">
      <c r="G9" s="5"/>
      <c r="H9" s="44" t="s">
        <v>67</v>
      </c>
      <c r="I9" s="44"/>
      <c r="J9" s="44"/>
      <c r="K9" s="44"/>
      <c r="L9" s="44"/>
      <c r="M9" s="6"/>
    </row>
    <row r="10" ht="12.75" customHeight="1"/>
    <row r="11" spans="2:12" ht="12.75" customHeight="1">
      <c r="B11" s="54" t="s"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2:12" ht="14.25">
      <c r="B12" s="55" t="s">
        <v>69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2:12" s="1" customFormat="1" ht="14.25"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ht="4.5" customHeight="1"/>
    <row r="15" spans="1:12" ht="24.75" customHeight="1">
      <c r="A15" s="56" t="s">
        <v>29</v>
      </c>
      <c r="B15" s="53" t="s">
        <v>0</v>
      </c>
      <c r="C15" s="53" t="s">
        <v>1</v>
      </c>
      <c r="D15" s="52" t="s">
        <v>2</v>
      </c>
      <c r="E15" s="52" t="s">
        <v>3</v>
      </c>
      <c r="F15" s="52" t="s">
        <v>4</v>
      </c>
      <c r="G15" s="52" t="s">
        <v>5</v>
      </c>
      <c r="H15" s="60" t="s">
        <v>23</v>
      </c>
      <c r="I15" s="52" t="s">
        <v>24</v>
      </c>
      <c r="J15" s="52" t="s">
        <v>25</v>
      </c>
      <c r="K15" s="52" t="s">
        <v>26</v>
      </c>
      <c r="L15" s="52" t="s">
        <v>27</v>
      </c>
    </row>
    <row r="16" spans="1:12" ht="27" customHeight="1">
      <c r="A16" s="57"/>
      <c r="B16" s="53"/>
      <c r="C16" s="53"/>
      <c r="D16" s="52"/>
      <c r="E16" s="52"/>
      <c r="F16" s="52"/>
      <c r="G16" s="52"/>
      <c r="H16" s="60"/>
      <c r="I16" s="52"/>
      <c r="J16" s="52"/>
      <c r="K16" s="52"/>
      <c r="L16" s="52"/>
    </row>
    <row r="17" spans="1:12" ht="18.75" customHeight="1">
      <c r="A17" s="57"/>
      <c r="B17" s="53"/>
      <c r="C17" s="53"/>
      <c r="D17" s="52"/>
      <c r="E17" s="52"/>
      <c r="F17" s="52"/>
      <c r="G17" s="52"/>
      <c r="H17" s="60"/>
      <c r="I17" s="52"/>
      <c r="J17" s="52"/>
      <c r="K17" s="52"/>
      <c r="L17" s="52"/>
    </row>
    <row r="18" spans="1:12" ht="60" customHeight="1">
      <c r="A18" s="58"/>
      <c r="B18" s="53"/>
      <c r="C18" s="53"/>
      <c r="D18" s="52"/>
      <c r="E18" s="52"/>
      <c r="F18" s="52"/>
      <c r="G18" s="52"/>
      <c r="H18" s="60"/>
      <c r="I18" s="52"/>
      <c r="J18" s="52"/>
      <c r="K18" s="52"/>
      <c r="L18" s="52"/>
    </row>
    <row r="19" spans="1:12" ht="12.75">
      <c r="A19" s="25"/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8">
        <v>7</v>
      </c>
      <c r="I19" s="7">
        <v>8</v>
      </c>
      <c r="J19" s="7">
        <v>9</v>
      </c>
      <c r="K19" s="7">
        <v>10</v>
      </c>
      <c r="L19" s="7">
        <v>11</v>
      </c>
    </row>
    <row r="20" spans="1:12" ht="12.75">
      <c r="A20" s="25"/>
      <c r="B20" s="59" t="s">
        <v>70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36">
      <c r="A21" s="25">
        <v>1</v>
      </c>
      <c r="B21" s="18" t="s">
        <v>30</v>
      </c>
      <c r="C21" s="17" t="str">
        <f>C34</f>
        <v>%</v>
      </c>
      <c r="D21" s="17">
        <v>77</v>
      </c>
      <c r="E21" s="17">
        <v>77</v>
      </c>
      <c r="F21" s="17" t="s">
        <v>7</v>
      </c>
      <c r="G21" s="17" t="s">
        <v>7</v>
      </c>
      <c r="H21" s="19" t="s">
        <v>7</v>
      </c>
      <c r="I21" s="17" t="s">
        <v>7</v>
      </c>
      <c r="J21" s="17" t="s">
        <v>7</v>
      </c>
      <c r="K21" s="21">
        <f>IF(D21&gt;E21,D21/E21,E21/D21)*100</f>
        <v>100</v>
      </c>
      <c r="L21" s="17" t="s">
        <v>7</v>
      </c>
    </row>
    <row r="22" spans="1:12" ht="60">
      <c r="A22" s="25">
        <v>2</v>
      </c>
      <c r="B22" s="9" t="s">
        <v>31</v>
      </c>
      <c r="C22" s="17" t="s">
        <v>6</v>
      </c>
      <c r="D22" s="17">
        <v>73</v>
      </c>
      <c r="E22" s="17">
        <v>73</v>
      </c>
      <c r="F22" s="17"/>
      <c r="G22" s="17"/>
      <c r="H22" s="19"/>
      <c r="I22" s="17"/>
      <c r="J22" s="17"/>
      <c r="K22" s="21">
        <f aca="true" t="shared" si="0" ref="K22:K29">IF(D22&gt;E22,D22/E22,E22/D22)*100</f>
        <v>100</v>
      </c>
      <c r="L22" s="17"/>
    </row>
    <row r="23" spans="1:12" ht="24">
      <c r="A23" s="25">
        <v>3</v>
      </c>
      <c r="B23" s="18" t="s">
        <v>32</v>
      </c>
      <c r="C23" s="17" t="s">
        <v>6</v>
      </c>
      <c r="D23" s="17">
        <v>70</v>
      </c>
      <c r="E23" s="17">
        <v>70</v>
      </c>
      <c r="F23" s="17"/>
      <c r="G23" s="17"/>
      <c r="H23" s="19"/>
      <c r="I23" s="17"/>
      <c r="J23" s="17"/>
      <c r="K23" s="21">
        <f t="shared" si="0"/>
        <v>100</v>
      </c>
      <c r="L23" s="17"/>
    </row>
    <row r="24" spans="1:12" ht="48">
      <c r="A24" s="25">
        <v>4</v>
      </c>
      <c r="B24" s="18" t="s">
        <v>33</v>
      </c>
      <c r="C24" s="17" t="s">
        <v>6</v>
      </c>
      <c r="D24" s="17">
        <v>68</v>
      </c>
      <c r="E24" s="17">
        <v>68</v>
      </c>
      <c r="F24" s="17"/>
      <c r="G24" s="17"/>
      <c r="H24" s="19"/>
      <c r="I24" s="17"/>
      <c r="J24" s="17"/>
      <c r="K24" s="21">
        <f t="shared" si="0"/>
        <v>100</v>
      </c>
      <c r="L24" s="17"/>
    </row>
    <row r="25" spans="1:12" ht="36">
      <c r="A25" s="25">
        <v>5</v>
      </c>
      <c r="B25" s="18" t="s">
        <v>34</v>
      </c>
      <c r="C25" s="17" t="str">
        <f>C37</f>
        <v>%</v>
      </c>
      <c r="D25" s="17">
        <v>82</v>
      </c>
      <c r="E25" s="17">
        <v>82</v>
      </c>
      <c r="F25" s="17"/>
      <c r="G25" s="17"/>
      <c r="H25" s="19"/>
      <c r="I25" s="17"/>
      <c r="J25" s="17"/>
      <c r="K25" s="21">
        <f t="shared" si="0"/>
        <v>100</v>
      </c>
      <c r="L25" s="17"/>
    </row>
    <row r="26" spans="1:12" ht="36">
      <c r="A26" s="25">
        <v>6</v>
      </c>
      <c r="B26" s="18" t="s">
        <v>72</v>
      </c>
      <c r="C26" s="17" t="s">
        <v>6</v>
      </c>
      <c r="D26" s="17">
        <v>70</v>
      </c>
      <c r="E26" s="17">
        <v>70</v>
      </c>
      <c r="F26" s="17"/>
      <c r="G26" s="17"/>
      <c r="H26" s="19"/>
      <c r="I26" s="17"/>
      <c r="J26" s="17"/>
      <c r="K26" s="21">
        <f t="shared" si="0"/>
        <v>100</v>
      </c>
      <c r="L26" s="17"/>
    </row>
    <row r="27" spans="1:12" ht="36">
      <c r="A27" s="25">
        <v>7</v>
      </c>
      <c r="B27" s="18" t="s">
        <v>35</v>
      </c>
      <c r="C27" s="17" t="s">
        <v>37</v>
      </c>
      <c r="D27" s="17">
        <v>1</v>
      </c>
      <c r="E27" s="17">
        <v>1</v>
      </c>
      <c r="F27" s="17"/>
      <c r="G27" s="17"/>
      <c r="H27" s="19"/>
      <c r="I27" s="17"/>
      <c r="J27" s="17"/>
      <c r="K27" s="21">
        <f t="shared" si="0"/>
        <v>100</v>
      </c>
      <c r="L27" s="17"/>
    </row>
    <row r="28" spans="1:12" ht="36">
      <c r="A28" s="25">
        <v>8</v>
      </c>
      <c r="B28" s="18" t="s">
        <v>73</v>
      </c>
      <c r="C28" s="17" t="s">
        <v>6</v>
      </c>
      <c r="D28" s="17">
        <v>99</v>
      </c>
      <c r="E28" s="17">
        <v>99</v>
      </c>
      <c r="F28" s="17"/>
      <c r="G28" s="17"/>
      <c r="H28" s="19"/>
      <c r="I28" s="17"/>
      <c r="J28" s="17"/>
      <c r="K28" s="21">
        <f t="shared" si="0"/>
        <v>100</v>
      </c>
      <c r="L28" s="17"/>
    </row>
    <row r="29" spans="1:12" ht="24">
      <c r="A29" s="25">
        <v>9</v>
      </c>
      <c r="B29" s="9" t="s">
        <v>36</v>
      </c>
      <c r="C29" s="17" t="s">
        <v>6</v>
      </c>
      <c r="D29" s="17">
        <v>97</v>
      </c>
      <c r="E29" s="17">
        <v>97</v>
      </c>
      <c r="F29" s="17"/>
      <c r="G29" s="17"/>
      <c r="H29" s="19"/>
      <c r="I29" s="17"/>
      <c r="J29" s="17"/>
      <c r="K29" s="21">
        <f t="shared" si="0"/>
        <v>100</v>
      </c>
      <c r="L29" s="17"/>
    </row>
    <row r="30" spans="1:12" ht="36">
      <c r="A30" s="25">
        <v>10</v>
      </c>
      <c r="B30" s="18" t="s">
        <v>74</v>
      </c>
      <c r="C30" s="17" t="s">
        <v>37</v>
      </c>
      <c r="D30" s="17">
        <v>0</v>
      </c>
      <c r="E30" s="17">
        <v>1</v>
      </c>
      <c r="F30" s="17" t="s">
        <v>7</v>
      </c>
      <c r="G30" s="17" t="s">
        <v>7</v>
      </c>
      <c r="H30" s="19" t="s">
        <v>7</v>
      </c>
      <c r="I30" s="17" t="s">
        <v>7</v>
      </c>
      <c r="J30" s="17" t="s">
        <v>7</v>
      </c>
      <c r="K30" s="21">
        <v>100</v>
      </c>
      <c r="L30" s="17" t="s">
        <v>7</v>
      </c>
    </row>
    <row r="31" spans="1:12" ht="36">
      <c r="A31" s="25">
        <v>11</v>
      </c>
      <c r="B31" s="9" t="s">
        <v>90</v>
      </c>
      <c r="C31" s="17" t="s">
        <v>6</v>
      </c>
      <c r="D31" s="17">
        <v>97</v>
      </c>
      <c r="E31" s="17">
        <v>97</v>
      </c>
      <c r="F31" s="17"/>
      <c r="G31" s="17"/>
      <c r="H31" s="19"/>
      <c r="I31" s="17"/>
      <c r="J31" s="17"/>
      <c r="K31" s="21">
        <v>100</v>
      </c>
      <c r="L31" s="17"/>
    </row>
    <row r="32" spans="1:12" ht="12.75">
      <c r="A32" s="25"/>
      <c r="B32" s="20" t="s">
        <v>8</v>
      </c>
      <c r="C32" s="17"/>
      <c r="D32" s="17" t="s">
        <v>7</v>
      </c>
      <c r="E32" s="17" t="s">
        <v>7</v>
      </c>
      <c r="F32" s="17" t="s">
        <v>7</v>
      </c>
      <c r="G32" s="17" t="s">
        <v>7</v>
      </c>
      <c r="H32" s="23">
        <f>H35+H38+H42+H45+H48+H51+H54+H57+H60+H63+H66+H69+H72</f>
        <v>98659.2</v>
      </c>
      <c r="I32" s="17" t="s">
        <v>7</v>
      </c>
      <c r="J32" s="17" t="s">
        <v>7</v>
      </c>
      <c r="K32" s="17" t="s">
        <v>7</v>
      </c>
      <c r="L32" s="21">
        <f>AVERAGE(K21:K30)</f>
        <v>100</v>
      </c>
    </row>
    <row r="33" spans="1:12" ht="12.75" customHeight="1">
      <c r="A33" s="48" t="s">
        <v>38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</row>
    <row r="34" spans="1:12" ht="25.5" customHeight="1">
      <c r="A34" s="29">
        <v>1</v>
      </c>
      <c r="B34" s="18" t="s">
        <v>30</v>
      </c>
      <c r="C34" s="17" t="s">
        <v>6</v>
      </c>
      <c r="D34" s="17">
        <v>77</v>
      </c>
      <c r="E34" s="17">
        <v>77</v>
      </c>
      <c r="F34" s="22">
        <f>IF(D34&gt;E34,D34/E34,E34/D34)*100</f>
        <v>100</v>
      </c>
      <c r="G34" s="17" t="s">
        <v>7</v>
      </c>
      <c r="H34" s="19" t="s">
        <v>7</v>
      </c>
      <c r="I34" s="17" t="s">
        <v>7</v>
      </c>
      <c r="J34" s="17" t="s">
        <v>7</v>
      </c>
      <c r="K34" s="17" t="s">
        <v>7</v>
      </c>
      <c r="L34" s="17" t="s">
        <v>7</v>
      </c>
    </row>
    <row r="35" spans="1:12" ht="12.75">
      <c r="A35" s="25"/>
      <c r="B35" s="20" t="s">
        <v>22</v>
      </c>
      <c r="C35" s="20"/>
      <c r="D35" s="17" t="s">
        <v>7</v>
      </c>
      <c r="E35" s="17" t="s">
        <v>7</v>
      </c>
      <c r="F35" s="17" t="s">
        <v>7</v>
      </c>
      <c r="G35" s="22">
        <f>AVERAGE(F34:F34)</f>
        <v>100</v>
      </c>
      <c r="H35" s="27">
        <v>435.8</v>
      </c>
      <c r="I35" s="24">
        <f>H35/H32</f>
        <v>0.0044</v>
      </c>
      <c r="J35" s="21">
        <f>G35*I35</f>
        <v>0.44</v>
      </c>
      <c r="K35" s="17" t="s">
        <v>7</v>
      </c>
      <c r="L35" s="17" t="s">
        <v>7</v>
      </c>
    </row>
    <row r="36" spans="1:12" ht="12.75" customHeight="1">
      <c r="A36" s="48" t="s">
        <v>39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0"/>
    </row>
    <row r="37" spans="1:12" ht="60">
      <c r="A37" s="29">
        <v>2</v>
      </c>
      <c r="B37" s="18" t="s">
        <v>31</v>
      </c>
      <c r="C37" s="17" t="s">
        <v>6</v>
      </c>
      <c r="D37" s="17">
        <v>73</v>
      </c>
      <c r="E37" s="17">
        <v>73</v>
      </c>
      <c r="F37" s="22">
        <f>IF(D37&gt;E37,D37/E37,E37/D37)*100</f>
        <v>100</v>
      </c>
      <c r="G37" s="17" t="s">
        <v>7</v>
      </c>
      <c r="H37" s="19" t="s">
        <v>7</v>
      </c>
      <c r="I37" s="17" t="s">
        <v>7</v>
      </c>
      <c r="J37" s="17" t="s">
        <v>7</v>
      </c>
      <c r="K37" s="17" t="s">
        <v>7</v>
      </c>
      <c r="L37" s="17" t="s">
        <v>7</v>
      </c>
    </row>
    <row r="38" spans="1:12" ht="12.75">
      <c r="A38" s="25"/>
      <c r="B38" s="20" t="s">
        <v>28</v>
      </c>
      <c r="C38" s="20"/>
      <c r="D38" s="17" t="s">
        <v>7</v>
      </c>
      <c r="E38" s="17" t="s">
        <v>7</v>
      </c>
      <c r="F38" s="17" t="s">
        <v>7</v>
      </c>
      <c r="G38" s="22">
        <f>AVERAGE(F37:F37)</f>
        <v>100</v>
      </c>
      <c r="H38" s="28">
        <v>1241.1</v>
      </c>
      <c r="I38" s="24">
        <f>H38/H32</f>
        <v>0.0126</v>
      </c>
      <c r="J38" s="21">
        <f>G38*I38</f>
        <v>1.26</v>
      </c>
      <c r="K38" s="17" t="s">
        <v>7</v>
      </c>
      <c r="L38" s="17" t="s">
        <v>7</v>
      </c>
    </row>
    <row r="39" spans="1:12" ht="12.75" customHeight="1">
      <c r="A39" s="48" t="s">
        <v>40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0"/>
    </row>
    <row r="40" spans="1:12" ht="36">
      <c r="A40" s="29">
        <v>3</v>
      </c>
      <c r="B40" s="18" t="s">
        <v>30</v>
      </c>
      <c r="C40" s="17" t="s">
        <v>6</v>
      </c>
      <c r="D40" s="17">
        <v>77</v>
      </c>
      <c r="E40" s="17">
        <v>77</v>
      </c>
      <c r="F40" s="22">
        <f>IF(D40&gt;E40,D40/E40,E40/D40)*100</f>
        <v>100</v>
      </c>
      <c r="G40" s="17" t="s">
        <v>7</v>
      </c>
      <c r="H40" s="19" t="s">
        <v>7</v>
      </c>
      <c r="I40" s="17" t="s">
        <v>7</v>
      </c>
      <c r="J40" s="17" t="s">
        <v>7</v>
      </c>
      <c r="K40" s="17" t="s">
        <v>7</v>
      </c>
      <c r="L40" s="17" t="s">
        <v>7</v>
      </c>
    </row>
    <row r="41" spans="1:12" ht="24">
      <c r="A41" s="25"/>
      <c r="B41" s="18" t="s">
        <v>32</v>
      </c>
      <c r="C41" s="17" t="s">
        <v>6</v>
      </c>
      <c r="D41" s="17">
        <v>70</v>
      </c>
      <c r="E41" s="17">
        <v>70</v>
      </c>
      <c r="F41" s="22">
        <f>IF(D41&gt;E41,D41/E41,E41/D41)*100</f>
        <v>100</v>
      </c>
      <c r="G41" s="17" t="s">
        <v>7</v>
      </c>
      <c r="H41" s="19" t="s">
        <v>7</v>
      </c>
      <c r="I41" s="17" t="s">
        <v>7</v>
      </c>
      <c r="J41" s="17" t="s">
        <v>7</v>
      </c>
      <c r="K41" s="17" t="s">
        <v>7</v>
      </c>
      <c r="L41" s="17" t="s">
        <v>7</v>
      </c>
    </row>
    <row r="42" spans="1:12" ht="12.75">
      <c r="A42" s="25"/>
      <c r="B42" s="20" t="s">
        <v>49</v>
      </c>
      <c r="C42" s="20"/>
      <c r="D42" s="17" t="s">
        <v>7</v>
      </c>
      <c r="E42" s="17" t="s">
        <v>7</v>
      </c>
      <c r="F42" s="17" t="s">
        <v>7</v>
      </c>
      <c r="G42" s="22">
        <f>AVERAGE(F40:F41)</f>
        <v>100</v>
      </c>
      <c r="H42" s="27">
        <v>3912.8</v>
      </c>
      <c r="I42" s="24">
        <f>H42/H32</f>
        <v>0.0397</v>
      </c>
      <c r="J42" s="21">
        <f>G42*I42</f>
        <v>3.97</v>
      </c>
      <c r="K42" s="17" t="s">
        <v>7</v>
      </c>
      <c r="L42" s="17" t="s">
        <v>7</v>
      </c>
    </row>
    <row r="43" spans="1:12" ht="12.75" customHeight="1">
      <c r="A43" s="48" t="s">
        <v>41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</row>
    <row r="44" spans="1:12" ht="48">
      <c r="A44" s="29">
        <v>4</v>
      </c>
      <c r="B44" s="18" t="s">
        <v>33</v>
      </c>
      <c r="C44" s="17" t="s">
        <v>6</v>
      </c>
      <c r="D44" s="17">
        <v>68</v>
      </c>
      <c r="E44" s="17">
        <v>68</v>
      </c>
      <c r="F44" s="22">
        <f>IF(D44&gt;E44,D44/E44,E44/D44)*100</f>
        <v>100</v>
      </c>
      <c r="G44" s="17" t="s">
        <v>7</v>
      </c>
      <c r="H44" s="19" t="s">
        <v>7</v>
      </c>
      <c r="I44" s="17" t="s">
        <v>7</v>
      </c>
      <c r="J44" s="17" t="s">
        <v>7</v>
      </c>
      <c r="K44" s="17" t="s">
        <v>7</v>
      </c>
      <c r="L44" s="17" t="s">
        <v>7</v>
      </c>
    </row>
    <row r="45" spans="1:12" ht="12.75">
      <c r="A45" s="25"/>
      <c r="B45" s="20" t="s">
        <v>48</v>
      </c>
      <c r="C45" s="20"/>
      <c r="D45" s="17" t="s">
        <v>7</v>
      </c>
      <c r="E45" s="17" t="s">
        <v>7</v>
      </c>
      <c r="F45" s="17" t="s">
        <v>7</v>
      </c>
      <c r="G45" s="22">
        <f>AVERAGE(F44:F44)</f>
        <v>100</v>
      </c>
      <c r="H45" s="27">
        <v>510.3</v>
      </c>
      <c r="I45" s="24">
        <f>H45/H32</f>
        <v>0.0052</v>
      </c>
      <c r="J45" s="21">
        <f>G45*I45</f>
        <v>0.52</v>
      </c>
      <c r="K45" s="17" t="s">
        <v>7</v>
      </c>
      <c r="L45" s="17" t="s">
        <v>7</v>
      </c>
    </row>
    <row r="46" spans="1:12" ht="12.75" customHeight="1">
      <c r="A46" s="48" t="s">
        <v>42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50"/>
    </row>
    <row r="47" spans="1:12" ht="36">
      <c r="A47" s="29">
        <v>5</v>
      </c>
      <c r="B47" s="18" t="s">
        <v>34</v>
      </c>
      <c r="C47" s="17" t="s">
        <v>6</v>
      </c>
      <c r="D47" s="17">
        <v>82</v>
      </c>
      <c r="E47" s="17">
        <v>82</v>
      </c>
      <c r="F47" s="22">
        <f>IF(D47&gt;E47,D47/E47,E47/D47)*100</f>
        <v>100</v>
      </c>
      <c r="G47" s="17" t="s">
        <v>7</v>
      </c>
      <c r="H47" s="19" t="s">
        <v>7</v>
      </c>
      <c r="I47" s="17" t="s">
        <v>7</v>
      </c>
      <c r="J47" s="17" t="s">
        <v>7</v>
      </c>
      <c r="K47" s="17" t="s">
        <v>7</v>
      </c>
      <c r="L47" s="17" t="s">
        <v>7</v>
      </c>
    </row>
    <row r="48" spans="1:12" ht="12.75">
      <c r="A48" s="25"/>
      <c r="B48" s="20" t="s">
        <v>47</v>
      </c>
      <c r="C48" s="20"/>
      <c r="D48" s="17" t="s">
        <v>7</v>
      </c>
      <c r="E48" s="17" t="s">
        <v>7</v>
      </c>
      <c r="F48" s="17" t="s">
        <v>7</v>
      </c>
      <c r="G48" s="22">
        <f>AVERAGE(F47:F47)</f>
        <v>100</v>
      </c>
      <c r="H48" s="28">
        <v>1527.5</v>
      </c>
      <c r="I48" s="24">
        <f>H48/H32</f>
        <v>0.0155</v>
      </c>
      <c r="J48" s="21">
        <f>G48*I48</f>
        <v>1.55</v>
      </c>
      <c r="K48" s="17" t="s">
        <v>7</v>
      </c>
      <c r="L48" s="17" t="s">
        <v>7</v>
      </c>
    </row>
    <row r="49" spans="1:12" ht="12.75" customHeight="1">
      <c r="A49" s="48" t="s">
        <v>43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50"/>
    </row>
    <row r="50" spans="1:12" ht="36">
      <c r="A50" s="29">
        <v>6</v>
      </c>
      <c r="B50" s="18" t="s">
        <v>72</v>
      </c>
      <c r="C50" s="17" t="s">
        <v>6</v>
      </c>
      <c r="D50" s="17">
        <v>70</v>
      </c>
      <c r="E50" s="17">
        <v>70</v>
      </c>
      <c r="F50" s="22">
        <f>IF(D50&gt;E50,D50/E50,E50/D50)*100</f>
        <v>100</v>
      </c>
      <c r="G50" s="17" t="s">
        <v>7</v>
      </c>
      <c r="H50" s="19" t="s">
        <v>7</v>
      </c>
      <c r="I50" s="17" t="s">
        <v>7</v>
      </c>
      <c r="J50" s="17" t="s">
        <v>7</v>
      </c>
      <c r="K50" s="17" t="s">
        <v>7</v>
      </c>
      <c r="L50" s="17" t="s">
        <v>7</v>
      </c>
    </row>
    <row r="51" spans="1:12" ht="12.75">
      <c r="A51" s="25"/>
      <c r="B51" s="20" t="s">
        <v>46</v>
      </c>
      <c r="C51" s="20"/>
      <c r="D51" s="17" t="s">
        <v>7</v>
      </c>
      <c r="E51" s="17" t="s">
        <v>7</v>
      </c>
      <c r="F51" s="17" t="s">
        <v>7</v>
      </c>
      <c r="G51" s="22">
        <f>AVERAGE(F50:F50)</f>
        <v>100</v>
      </c>
      <c r="H51" s="28">
        <v>672.4</v>
      </c>
      <c r="I51" s="24">
        <f>H51/H32</f>
        <v>0.0068</v>
      </c>
      <c r="J51" s="21">
        <f>G51*I51</f>
        <v>0.68</v>
      </c>
      <c r="K51" s="17" t="s">
        <v>7</v>
      </c>
      <c r="L51" s="17" t="s">
        <v>7</v>
      </c>
    </row>
    <row r="52" spans="1:12" ht="12.75" customHeight="1">
      <c r="A52" s="48" t="s">
        <v>44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50"/>
    </row>
    <row r="53" spans="1:12" ht="36">
      <c r="A53" s="29">
        <v>7</v>
      </c>
      <c r="B53" s="18" t="s">
        <v>34</v>
      </c>
      <c r="C53" s="17" t="s">
        <v>6</v>
      </c>
      <c r="D53" s="17">
        <v>82</v>
      </c>
      <c r="E53" s="17">
        <v>82</v>
      </c>
      <c r="F53" s="22">
        <f>IF(D53&gt;E53,D53/E53,E53/D53)*100</f>
        <v>100</v>
      </c>
      <c r="G53" s="17" t="s">
        <v>7</v>
      </c>
      <c r="H53" s="19" t="s">
        <v>7</v>
      </c>
      <c r="I53" s="17" t="s">
        <v>7</v>
      </c>
      <c r="J53" s="17" t="s">
        <v>7</v>
      </c>
      <c r="K53" s="17" t="s">
        <v>7</v>
      </c>
      <c r="L53" s="17" t="s">
        <v>7</v>
      </c>
    </row>
    <row r="54" spans="1:12" ht="12.75">
      <c r="A54" s="25"/>
      <c r="B54" s="20" t="s">
        <v>45</v>
      </c>
      <c r="C54" s="20"/>
      <c r="D54" s="17" t="s">
        <v>7</v>
      </c>
      <c r="E54" s="17" t="s">
        <v>7</v>
      </c>
      <c r="F54" s="17" t="s">
        <v>7</v>
      </c>
      <c r="G54" s="22">
        <f>AVERAGE(F53:F53)</f>
        <v>100</v>
      </c>
      <c r="H54" s="28">
        <v>406.7</v>
      </c>
      <c r="I54" s="24">
        <f>H54/H32</f>
        <v>0.0041</v>
      </c>
      <c r="J54" s="21">
        <f>G54*I54</f>
        <v>0.41</v>
      </c>
      <c r="K54" s="17" t="s">
        <v>7</v>
      </c>
      <c r="L54" s="17" t="s">
        <v>7</v>
      </c>
    </row>
    <row r="55" spans="1:12" ht="12.75" customHeight="1">
      <c r="A55" s="48" t="s">
        <v>55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1:12" ht="36">
      <c r="A56" s="29">
        <v>8</v>
      </c>
      <c r="B56" s="18" t="s">
        <v>35</v>
      </c>
      <c r="C56" s="17" t="s">
        <v>6</v>
      </c>
      <c r="D56" s="17">
        <v>1</v>
      </c>
      <c r="E56" s="17">
        <v>1</v>
      </c>
      <c r="F56" s="22">
        <f>IF(D56&gt;E56,D56/E56,E56/D56)*100</f>
        <v>100</v>
      </c>
      <c r="G56" s="17" t="s">
        <v>7</v>
      </c>
      <c r="H56" s="19" t="s">
        <v>7</v>
      </c>
      <c r="I56" s="17" t="s">
        <v>7</v>
      </c>
      <c r="J56" s="17" t="s">
        <v>7</v>
      </c>
      <c r="K56" s="17" t="s">
        <v>7</v>
      </c>
      <c r="L56" s="17" t="s">
        <v>7</v>
      </c>
    </row>
    <row r="57" spans="1:12" ht="12.75">
      <c r="A57" s="25"/>
      <c r="B57" s="20" t="s">
        <v>50</v>
      </c>
      <c r="C57" s="20"/>
      <c r="D57" s="17" t="s">
        <v>7</v>
      </c>
      <c r="E57" s="17" t="s">
        <v>7</v>
      </c>
      <c r="F57" s="17" t="s">
        <v>7</v>
      </c>
      <c r="G57" s="22">
        <f>AVERAGE(F56:F56)</f>
        <v>100</v>
      </c>
      <c r="H57" s="28">
        <v>21558.9</v>
      </c>
      <c r="I57" s="24">
        <f>H57/H32</f>
        <v>0.2185</v>
      </c>
      <c r="J57" s="21">
        <f>G57*I57</f>
        <v>21.85</v>
      </c>
      <c r="K57" s="17" t="s">
        <v>7</v>
      </c>
      <c r="L57" s="17" t="s">
        <v>7</v>
      </c>
    </row>
    <row r="58" spans="1:12" ht="12.75" customHeight="1">
      <c r="A58" s="48" t="s">
        <v>56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50"/>
    </row>
    <row r="59" spans="1:12" ht="36">
      <c r="A59" s="29">
        <v>9</v>
      </c>
      <c r="B59" s="18" t="s">
        <v>73</v>
      </c>
      <c r="C59" s="17" t="s">
        <v>6</v>
      </c>
      <c r="D59" s="17">
        <v>99</v>
      </c>
      <c r="E59" s="17">
        <v>99</v>
      </c>
      <c r="F59" s="22">
        <f>IF(D59&gt;E59,D59/E59,E59/D59)*100</f>
        <v>100</v>
      </c>
      <c r="G59" s="17" t="s">
        <v>7</v>
      </c>
      <c r="H59" s="19" t="s">
        <v>7</v>
      </c>
      <c r="I59" s="17" t="s">
        <v>7</v>
      </c>
      <c r="J59" s="17" t="s">
        <v>7</v>
      </c>
      <c r="K59" s="17" t="s">
        <v>7</v>
      </c>
      <c r="L59" s="17" t="s">
        <v>7</v>
      </c>
    </row>
    <row r="60" spans="1:12" ht="12.75">
      <c r="A60" s="25"/>
      <c r="B60" s="20" t="s">
        <v>51</v>
      </c>
      <c r="C60" s="20"/>
      <c r="D60" s="17" t="s">
        <v>7</v>
      </c>
      <c r="E60" s="17" t="s">
        <v>7</v>
      </c>
      <c r="F60" s="17" t="s">
        <v>7</v>
      </c>
      <c r="G60" s="22">
        <f>AVERAGE(F59:F59)</f>
        <v>100</v>
      </c>
      <c r="H60" s="28">
        <v>0</v>
      </c>
      <c r="I60" s="24">
        <f>H60/H32</f>
        <v>0</v>
      </c>
      <c r="J60" s="21">
        <f>G60*I60</f>
        <v>0</v>
      </c>
      <c r="K60" s="17" t="s">
        <v>7</v>
      </c>
      <c r="L60" s="17" t="s">
        <v>7</v>
      </c>
    </row>
    <row r="61" spans="1:12" ht="12.75" customHeight="1">
      <c r="A61" s="48" t="s">
        <v>57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50"/>
    </row>
    <row r="62" spans="1:12" ht="36">
      <c r="A62" s="29">
        <v>10</v>
      </c>
      <c r="B62" s="18" t="s">
        <v>73</v>
      </c>
      <c r="C62" s="17" t="s">
        <v>6</v>
      </c>
      <c r="D62" s="17">
        <v>99</v>
      </c>
      <c r="E62" s="17">
        <v>99</v>
      </c>
      <c r="F62" s="22">
        <f>IF(D62&gt;E62,D62/E62,E62/D62)*100</f>
        <v>100</v>
      </c>
      <c r="G62" s="17" t="s">
        <v>7</v>
      </c>
      <c r="H62" s="19" t="s">
        <v>7</v>
      </c>
      <c r="I62" s="17" t="s">
        <v>7</v>
      </c>
      <c r="J62" s="17" t="s">
        <v>7</v>
      </c>
      <c r="K62" s="17" t="s">
        <v>7</v>
      </c>
      <c r="L62" s="17" t="s">
        <v>7</v>
      </c>
    </row>
    <row r="63" spans="1:12" ht="12.75">
      <c r="A63" s="25"/>
      <c r="B63" s="20" t="s">
        <v>52</v>
      </c>
      <c r="C63" s="20"/>
      <c r="D63" s="17" t="s">
        <v>7</v>
      </c>
      <c r="E63" s="17" t="s">
        <v>7</v>
      </c>
      <c r="F63" s="17" t="s">
        <v>7</v>
      </c>
      <c r="G63" s="22">
        <f>AVERAGE(F62:F62)</f>
        <v>100</v>
      </c>
      <c r="H63" s="28">
        <v>25482.1</v>
      </c>
      <c r="I63" s="24">
        <f>H63/H32</f>
        <v>0.2583</v>
      </c>
      <c r="J63" s="21">
        <f>G63*I63</f>
        <v>25.83</v>
      </c>
      <c r="K63" s="17" t="s">
        <v>7</v>
      </c>
      <c r="L63" s="17" t="s">
        <v>7</v>
      </c>
    </row>
    <row r="64" spans="1:12" ht="12.75" customHeight="1">
      <c r="A64" s="48" t="s">
        <v>75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50"/>
    </row>
    <row r="65" spans="1:12" ht="24">
      <c r="A65" s="29">
        <v>11</v>
      </c>
      <c r="B65" s="18" t="s">
        <v>36</v>
      </c>
      <c r="C65" s="17" t="s">
        <v>6</v>
      </c>
      <c r="D65" s="17">
        <v>97</v>
      </c>
      <c r="E65" s="17">
        <v>97</v>
      </c>
      <c r="F65" s="22">
        <f>IF(D65&gt;E65,D65/E65,E65/D65)*100</f>
        <v>100</v>
      </c>
      <c r="G65" s="17" t="s">
        <v>7</v>
      </c>
      <c r="H65" s="19" t="s">
        <v>7</v>
      </c>
      <c r="I65" s="17" t="s">
        <v>7</v>
      </c>
      <c r="J65" s="17" t="s">
        <v>7</v>
      </c>
      <c r="K65" s="17" t="s">
        <v>7</v>
      </c>
      <c r="L65" s="17" t="s">
        <v>7</v>
      </c>
    </row>
    <row r="66" spans="1:12" ht="12.75">
      <c r="A66" s="25"/>
      <c r="B66" s="20" t="s">
        <v>53</v>
      </c>
      <c r="C66" s="20"/>
      <c r="D66" s="17" t="s">
        <v>7</v>
      </c>
      <c r="E66" s="17" t="s">
        <v>7</v>
      </c>
      <c r="F66" s="17" t="s">
        <v>7</v>
      </c>
      <c r="G66" s="22">
        <f>AVERAGE(F65:F65)</f>
        <v>100</v>
      </c>
      <c r="H66" s="28">
        <v>42361.6</v>
      </c>
      <c r="I66" s="24">
        <f>H66/H32</f>
        <v>0.4294</v>
      </c>
      <c r="J66" s="21">
        <f>G66*I66</f>
        <v>42.94</v>
      </c>
      <c r="K66" s="17" t="s">
        <v>7</v>
      </c>
      <c r="L66" s="17" t="s">
        <v>7</v>
      </c>
    </row>
    <row r="67" spans="1:12" ht="12.75" customHeight="1">
      <c r="A67" s="48" t="s">
        <v>58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50"/>
    </row>
    <row r="68" spans="1:12" ht="36">
      <c r="A68" s="29">
        <v>12</v>
      </c>
      <c r="B68" s="18" t="s">
        <v>74</v>
      </c>
      <c r="C68" s="17" t="s">
        <v>6</v>
      </c>
      <c r="D68" s="17">
        <v>0</v>
      </c>
      <c r="E68" s="17">
        <v>1</v>
      </c>
      <c r="F68" s="22">
        <v>100</v>
      </c>
      <c r="G68" s="17" t="s">
        <v>7</v>
      </c>
      <c r="H68" s="19" t="s">
        <v>7</v>
      </c>
      <c r="I68" s="17" t="s">
        <v>7</v>
      </c>
      <c r="J68" s="17" t="s">
        <v>7</v>
      </c>
      <c r="K68" s="17" t="s">
        <v>7</v>
      </c>
      <c r="L68" s="17" t="s">
        <v>7</v>
      </c>
    </row>
    <row r="69" spans="1:12" ht="12.75">
      <c r="A69" s="25"/>
      <c r="B69" s="20" t="s">
        <v>54</v>
      </c>
      <c r="C69" s="20"/>
      <c r="D69" s="17" t="s">
        <v>7</v>
      </c>
      <c r="E69" s="17" t="s">
        <v>7</v>
      </c>
      <c r="F69" s="17" t="s">
        <v>7</v>
      </c>
      <c r="G69" s="22">
        <f>AVERAGE(F68:F68)</f>
        <v>100</v>
      </c>
      <c r="H69" s="28">
        <v>250</v>
      </c>
      <c r="I69" s="24">
        <f>H69/H32</f>
        <v>0.0025</v>
      </c>
      <c r="J69" s="21">
        <f>G69*I69</f>
        <v>0.25</v>
      </c>
      <c r="K69" s="17" t="s">
        <v>7</v>
      </c>
      <c r="L69" s="17" t="s">
        <v>7</v>
      </c>
    </row>
    <row r="70" spans="1:12" ht="12.75" customHeight="1">
      <c r="A70" s="48" t="s">
        <v>88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50"/>
    </row>
    <row r="71" spans="1:12" ht="24">
      <c r="A71" s="29">
        <v>13</v>
      </c>
      <c r="B71" s="18" t="s">
        <v>36</v>
      </c>
      <c r="C71" s="17" t="s">
        <v>6</v>
      </c>
      <c r="D71" s="17">
        <v>0</v>
      </c>
      <c r="E71" s="17">
        <v>1</v>
      </c>
      <c r="F71" s="22">
        <v>100</v>
      </c>
      <c r="G71" s="17" t="s">
        <v>7</v>
      </c>
      <c r="H71" s="19" t="s">
        <v>7</v>
      </c>
      <c r="I71" s="17" t="s">
        <v>7</v>
      </c>
      <c r="J71" s="17" t="s">
        <v>7</v>
      </c>
      <c r="K71" s="17" t="s">
        <v>7</v>
      </c>
      <c r="L71" s="17" t="s">
        <v>7</v>
      </c>
    </row>
    <row r="72" spans="1:12" ht="12.75">
      <c r="A72" s="25"/>
      <c r="B72" s="20" t="s">
        <v>89</v>
      </c>
      <c r="C72" s="20"/>
      <c r="D72" s="17" t="s">
        <v>7</v>
      </c>
      <c r="E72" s="17" t="s">
        <v>7</v>
      </c>
      <c r="F72" s="17" t="s">
        <v>7</v>
      </c>
      <c r="G72" s="22">
        <f>AVERAGE(F71:F71)</f>
        <v>100</v>
      </c>
      <c r="H72" s="28">
        <v>300</v>
      </c>
      <c r="I72" s="24">
        <f>H72/H32</f>
        <v>0.003</v>
      </c>
      <c r="J72" s="21">
        <f>G72*I72</f>
        <v>0.3</v>
      </c>
      <c r="K72" s="17" t="s">
        <v>7</v>
      </c>
      <c r="L72" s="17" t="s">
        <v>7</v>
      </c>
    </row>
    <row r="73" spans="2:12" ht="12.75">
      <c r="B73" s="9"/>
      <c r="C73" s="9"/>
      <c r="D73" s="9"/>
      <c r="E73" s="9"/>
      <c r="F73" s="9"/>
      <c r="G73" s="9"/>
      <c r="H73" s="10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10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10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10"/>
      <c r="I76" s="9"/>
      <c r="J76" s="9"/>
      <c r="K76" s="9"/>
      <c r="L76" s="9"/>
    </row>
    <row r="77" spans="2:12" ht="12.75">
      <c r="B77" s="9"/>
      <c r="C77" s="9"/>
      <c r="D77" s="9"/>
      <c r="E77" s="9"/>
      <c r="F77" s="9"/>
      <c r="G77" s="9"/>
      <c r="H77" s="10"/>
      <c r="I77" s="9"/>
      <c r="J77" s="9"/>
      <c r="K77" s="9"/>
      <c r="L77" s="9"/>
    </row>
  </sheetData>
  <sheetProtection/>
  <mergeCells count="32">
    <mergeCell ref="A70:L70"/>
    <mergeCell ref="A43:L43"/>
    <mergeCell ref="A15:A18"/>
    <mergeCell ref="A33:L33"/>
    <mergeCell ref="A36:L36"/>
    <mergeCell ref="B20:L20"/>
    <mergeCell ref="E15:E18"/>
    <mergeCell ref="H15:H18"/>
    <mergeCell ref="A67:L67"/>
    <mergeCell ref="A64:L64"/>
    <mergeCell ref="H9:L9"/>
    <mergeCell ref="A46:L46"/>
    <mergeCell ref="B11:L11"/>
    <mergeCell ref="B13:L13"/>
    <mergeCell ref="F15:F18"/>
    <mergeCell ref="A39:L39"/>
    <mergeCell ref="B12:L12"/>
    <mergeCell ref="G6:L6"/>
    <mergeCell ref="I15:I18"/>
    <mergeCell ref="B15:B18"/>
    <mergeCell ref="C15:C18"/>
    <mergeCell ref="D15:D18"/>
    <mergeCell ref="J15:J18"/>
    <mergeCell ref="K15:K18"/>
    <mergeCell ref="L15:L18"/>
    <mergeCell ref="G15:G18"/>
    <mergeCell ref="H8:L8"/>
    <mergeCell ref="A49:L49"/>
    <mergeCell ref="A61:L61"/>
    <mergeCell ref="A58:L58"/>
    <mergeCell ref="A55:L55"/>
    <mergeCell ref="A52:L52"/>
  </mergeCells>
  <printOptions/>
  <pageMargins left="0.1968503937007874" right="0.1968503937007874" top="0.27" bottom="0.15" header="0.22" footer="0.15"/>
  <pageSetup fitToHeight="0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6"/>
  <sheetViews>
    <sheetView zoomScale="130" zoomScaleNormal="130" zoomScalePageLayoutView="0" workbookViewId="0" topLeftCell="A10">
      <selection activeCell="B41" sqref="B41"/>
    </sheetView>
  </sheetViews>
  <sheetFormatPr defaultColWidth="9.140625" defaultRowHeight="12.75"/>
  <cols>
    <col min="1" max="1" width="5.140625" style="4" customWidth="1"/>
    <col min="2" max="2" width="48.8515625" style="4" customWidth="1"/>
    <col min="3" max="3" width="6.7109375" style="4" customWidth="1"/>
    <col min="4" max="4" width="9.140625" style="4" customWidth="1"/>
    <col min="5" max="5" width="10.57421875" style="4" customWidth="1"/>
    <col min="6" max="6" width="14.140625" style="4" customWidth="1"/>
    <col min="7" max="7" width="12.28125" style="4" customWidth="1"/>
    <col min="8" max="8" width="14.57421875" style="11" customWidth="1"/>
    <col min="9" max="9" width="12.57421875" style="4" customWidth="1"/>
    <col min="10" max="10" width="12.28125" style="4" customWidth="1"/>
    <col min="11" max="12" width="13.00390625" style="4" customWidth="1"/>
    <col min="13" max="13" width="1.421875" style="4" customWidth="1"/>
    <col min="14" max="16384" width="9.140625" style="4" customWidth="1"/>
  </cols>
  <sheetData>
    <row r="1" spans="7:12" ht="13.5" customHeight="1">
      <c r="G1" s="35"/>
      <c r="H1" s="36"/>
      <c r="I1" s="35"/>
      <c r="J1" s="35"/>
      <c r="K1" s="31"/>
      <c r="L1" s="32" t="s">
        <v>85</v>
      </c>
    </row>
    <row r="2" spans="7:12" ht="13.5" customHeight="1">
      <c r="G2" s="35"/>
      <c r="H2" s="36"/>
      <c r="I2" s="35"/>
      <c r="J2" s="35"/>
      <c r="K2" s="31"/>
      <c r="L2" s="32" t="s">
        <v>81</v>
      </c>
    </row>
    <row r="3" spans="7:12" ht="13.5" customHeight="1">
      <c r="G3" s="35"/>
      <c r="H3" s="36"/>
      <c r="I3" s="35"/>
      <c r="J3" s="35"/>
      <c r="K3" s="31"/>
      <c r="L3" s="32" t="s">
        <v>82</v>
      </c>
    </row>
    <row r="4" spans="7:12" ht="13.5" customHeight="1">
      <c r="G4" s="35"/>
      <c r="H4" s="36"/>
      <c r="I4" s="35"/>
      <c r="J4" s="35"/>
      <c r="K4" s="31"/>
      <c r="L4" s="37" t="s">
        <v>87</v>
      </c>
    </row>
    <row r="5" spans="7:12" ht="9" customHeight="1">
      <c r="G5" s="35"/>
      <c r="H5" s="36"/>
      <c r="I5" s="35"/>
      <c r="J5" s="35"/>
      <c r="K5" s="35"/>
      <c r="L5" s="35"/>
    </row>
    <row r="6" spans="7:12" ht="12.75" customHeight="1">
      <c r="G6" s="51" t="s">
        <v>60</v>
      </c>
      <c r="H6" s="51"/>
      <c r="I6" s="51"/>
      <c r="J6" s="51"/>
      <c r="K6" s="51"/>
      <c r="L6" s="51"/>
    </row>
    <row r="7" spans="7:13" ht="14.25" customHeight="1">
      <c r="G7" s="5"/>
      <c r="H7" s="5"/>
      <c r="I7" s="34"/>
      <c r="J7" s="34"/>
      <c r="K7" s="34"/>
      <c r="L7" s="34" t="s">
        <v>13</v>
      </c>
      <c r="M7" s="6"/>
    </row>
    <row r="8" spans="7:13" ht="14.25" customHeight="1">
      <c r="G8" s="5"/>
      <c r="H8" s="44" t="s">
        <v>66</v>
      </c>
      <c r="I8" s="44"/>
      <c r="J8" s="44"/>
      <c r="K8" s="44"/>
      <c r="L8" s="44"/>
      <c r="M8" s="6"/>
    </row>
    <row r="9" spans="7:13" ht="14.25" customHeight="1">
      <c r="G9" s="5"/>
      <c r="H9" s="44" t="s">
        <v>67</v>
      </c>
      <c r="I9" s="44"/>
      <c r="J9" s="44"/>
      <c r="K9" s="44"/>
      <c r="L9" s="44"/>
      <c r="M9" s="6"/>
    </row>
    <row r="10" ht="14.25" customHeight="1"/>
    <row r="11" spans="2:12" ht="19.5" customHeight="1">
      <c r="B11" s="54" t="s"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2:12" ht="14.25" customHeight="1">
      <c r="B12" s="55" t="s">
        <v>69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2:12" s="1" customFormat="1" ht="14.25">
      <c r="B13" s="54" t="s">
        <v>20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ht="4.5" customHeight="1"/>
    <row r="15" spans="1:12" ht="24.75" customHeight="1">
      <c r="A15" s="56" t="s">
        <v>29</v>
      </c>
      <c r="B15" s="53" t="s">
        <v>0</v>
      </c>
      <c r="C15" s="53" t="s">
        <v>1</v>
      </c>
      <c r="D15" s="52" t="s">
        <v>2</v>
      </c>
      <c r="E15" s="52" t="s">
        <v>3</v>
      </c>
      <c r="F15" s="52" t="s">
        <v>4</v>
      </c>
      <c r="G15" s="52" t="s">
        <v>5</v>
      </c>
      <c r="H15" s="60" t="s">
        <v>23</v>
      </c>
      <c r="I15" s="52" t="s">
        <v>24</v>
      </c>
      <c r="J15" s="52" t="s">
        <v>25</v>
      </c>
      <c r="K15" s="52" t="s">
        <v>26</v>
      </c>
      <c r="L15" s="52" t="s">
        <v>27</v>
      </c>
    </row>
    <row r="16" spans="1:12" ht="27" customHeight="1">
      <c r="A16" s="57"/>
      <c r="B16" s="53"/>
      <c r="C16" s="53"/>
      <c r="D16" s="52"/>
      <c r="E16" s="52"/>
      <c r="F16" s="52"/>
      <c r="G16" s="52"/>
      <c r="H16" s="60"/>
      <c r="I16" s="52"/>
      <c r="J16" s="52"/>
      <c r="K16" s="52"/>
      <c r="L16" s="52"/>
    </row>
    <row r="17" spans="1:12" ht="18.75" customHeight="1">
      <c r="A17" s="57"/>
      <c r="B17" s="53"/>
      <c r="C17" s="53"/>
      <c r="D17" s="52"/>
      <c r="E17" s="52"/>
      <c r="F17" s="52"/>
      <c r="G17" s="52"/>
      <c r="H17" s="60"/>
      <c r="I17" s="52"/>
      <c r="J17" s="52"/>
      <c r="K17" s="52"/>
      <c r="L17" s="52"/>
    </row>
    <row r="18" spans="1:12" ht="60" customHeight="1">
      <c r="A18" s="58"/>
      <c r="B18" s="53"/>
      <c r="C18" s="53"/>
      <c r="D18" s="52"/>
      <c r="E18" s="52"/>
      <c r="F18" s="52"/>
      <c r="G18" s="52"/>
      <c r="H18" s="60"/>
      <c r="I18" s="52"/>
      <c r="J18" s="52"/>
      <c r="K18" s="52"/>
      <c r="L18" s="52"/>
    </row>
    <row r="19" spans="1:12" ht="12.75">
      <c r="A19" s="25"/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8">
        <v>7</v>
      </c>
      <c r="I19" s="7">
        <v>8</v>
      </c>
      <c r="J19" s="7">
        <v>9</v>
      </c>
      <c r="K19" s="7">
        <v>10</v>
      </c>
      <c r="L19" s="7">
        <v>11</v>
      </c>
    </row>
    <row r="20" spans="1:12" ht="12.75" customHeight="1">
      <c r="A20" s="25"/>
      <c r="B20" s="59" t="s">
        <v>70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36">
      <c r="A21" s="25">
        <v>1</v>
      </c>
      <c r="B21" s="18" t="s">
        <v>30</v>
      </c>
      <c r="C21" s="17" t="str">
        <f>C33</f>
        <v>%</v>
      </c>
      <c r="D21" s="17">
        <v>77</v>
      </c>
      <c r="E21" s="17">
        <v>77</v>
      </c>
      <c r="F21" s="17" t="s">
        <v>7</v>
      </c>
      <c r="G21" s="17" t="s">
        <v>7</v>
      </c>
      <c r="H21" s="19" t="s">
        <v>7</v>
      </c>
      <c r="I21" s="17" t="s">
        <v>7</v>
      </c>
      <c r="J21" s="17" t="s">
        <v>7</v>
      </c>
      <c r="K21" s="21">
        <f>IF(D21&gt;E21,D21/E21,E21/D21)*100</f>
        <v>100</v>
      </c>
      <c r="L21" s="17" t="s">
        <v>7</v>
      </c>
    </row>
    <row r="22" spans="1:12" ht="60">
      <c r="A22" s="25">
        <v>2</v>
      </c>
      <c r="B22" s="9" t="s">
        <v>31</v>
      </c>
      <c r="C22" s="17" t="s">
        <v>6</v>
      </c>
      <c r="D22" s="17">
        <v>73</v>
      </c>
      <c r="E22" s="17">
        <v>73</v>
      </c>
      <c r="F22" s="17"/>
      <c r="G22" s="17"/>
      <c r="H22" s="19"/>
      <c r="I22" s="17"/>
      <c r="J22" s="17"/>
      <c r="K22" s="21">
        <f aca="true" t="shared" si="0" ref="K22:K30">IF(D22&gt;E22,D22/E22,E22/D22)*100</f>
        <v>100</v>
      </c>
      <c r="L22" s="17"/>
    </row>
    <row r="23" spans="1:12" ht="24">
      <c r="A23" s="25">
        <v>3</v>
      </c>
      <c r="B23" s="18" t="s">
        <v>32</v>
      </c>
      <c r="C23" s="17" t="s">
        <v>6</v>
      </c>
      <c r="D23" s="17">
        <v>70</v>
      </c>
      <c r="E23" s="17">
        <v>70</v>
      </c>
      <c r="F23" s="17"/>
      <c r="G23" s="17"/>
      <c r="H23" s="19"/>
      <c r="I23" s="17"/>
      <c r="J23" s="17"/>
      <c r="K23" s="21">
        <f t="shared" si="0"/>
        <v>100</v>
      </c>
      <c r="L23" s="17"/>
    </row>
    <row r="24" spans="1:12" ht="48">
      <c r="A24" s="25">
        <v>4</v>
      </c>
      <c r="B24" s="18" t="s">
        <v>33</v>
      </c>
      <c r="C24" s="17" t="s">
        <v>6</v>
      </c>
      <c r="D24" s="17">
        <v>68</v>
      </c>
      <c r="E24" s="17">
        <v>68</v>
      </c>
      <c r="F24" s="17"/>
      <c r="G24" s="17"/>
      <c r="H24" s="19"/>
      <c r="I24" s="17"/>
      <c r="J24" s="17"/>
      <c r="K24" s="21">
        <f t="shared" si="0"/>
        <v>100</v>
      </c>
      <c r="L24" s="17"/>
    </row>
    <row r="25" spans="1:12" ht="36">
      <c r="A25" s="25">
        <v>5</v>
      </c>
      <c r="B25" s="18" t="s">
        <v>34</v>
      </c>
      <c r="C25" s="17" t="str">
        <f>C36</f>
        <v>%</v>
      </c>
      <c r="D25" s="17">
        <v>82</v>
      </c>
      <c r="E25" s="17">
        <v>82</v>
      </c>
      <c r="F25" s="17"/>
      <c r="G25" s="17"/>
      <c r="H25" s="19"/>
      <c r="I25" s="17"/>
      <c r="J25" s="17"/>
      <c r="K25" s="21">
        <f t="shared" si="0"/>
        <v>100</v>
      </c>
      <c r="L25" s="17"/>
    </row>
    <row r="26" spans="1:12" ht="36">
      <c r="A26" s="25">
        <v>6</v>
      </c>
      <c r="B26" s="18" t="s">
        <v>72</v>
      </c>
      <c r="C26" s="17" t="s">
        <v>6</v>
      </c>
      <c r="D26" s="17">
        <v>70</v>
      </c>
      <c r="E26" s="17">
        <v>70</v>
      </c>
      <c r="F26" s="17"/>
      <c r="G26" s="17"/>
      <c r="H26" s="19"/>
      <c r="I26" s="17"/>
      <c r="J26" s="17"/>
      <c r="K26" s="21">
        <f t="shared" si="0"/>
        <v>100</v>
      </c>
      <c r="L26" s="17"/>
    </row>
    <row r="27" spans="1:12" ht="36">
      <c r="A27" s="25">
        <v>7</v>
      </c>
      <c r="B27" s="18" t="s">
        <v>35</v>
      </c>
      <c r="C27" s="17" t="s">
        <v>37</v>
      </c>
      <c r="D27" s="17">
        <v>1</v>
      </c>
      <c r="E27" s="17">
        <v>1</v>
      </c>
      <c r="F27" s="17"/>
      <c r="G27" s="17"/>
      <c r="H27" s="19"/>
      <c r="I27" s="17"/>
      <c r="J27" s="17"/>
      <c r="K27" s="21">
        <f t="shared" si="0"/>
        <v>100</v>
      </c>
      <c r="L27" s="17"/>
    </row>
    <row r="28" spans="1:12" ht="36">
      <c r="A28" s="25">
        <v>8</v>
      </c>
      <c r="B28" s="18" t="s">
        <v>73</v>
      </c>
      <c r="C28" s="17" t="s">
        <v>6</v>
      </c>
      <c r="D28" s="17">
        <v>99</v>
      </c>
      <c r="E28" s="17">
        <v>99</v>
      </c>
      <c r="F28" s="17"/>
      <c r="G28" s="17"/>
      <c r="H28" s="19"/>
      <c r="I28" s="17"/>
      <c r="J28" s="17"/>
      <c r="K28" s="21">
        <f t="shared" si="0"/>
        <v>100</v>
      </c>
      <c r="L28" s="17"/>
    </row>
    <row r="29" spans="1:12" ht="24">
      <c r="A29" s="25">
        <v>9</v>
      </c>
      <c r="B29" s="9" t="s">
        <v>36</v>
      </c>
      <c r="C29" s="17" t="s">
        <v>6</v>
      </c>
      <c r="D29" s="17">
        <v>97</v>
      </c>
      <c r="E29" s="17">
        <v>97</v>
      </c>
      <c r="F29" s="17"/>
      <c r="G29" s="17"/>
      <c r="H29" s="19"/>
      <c r="I29" s="17"/>
      <c r="J29" s="17"/>
      <c r="K29" s="21">
        <f t="shared" si="0"/>
        <v>100</v>
      </c>
      <c r="L29" s="17"/>
    </row>
    <row r="30" spans="1:12" ht="36">
      <c r="A30" s="25">
        <v>10</v>
      </c>
      <c r="B30" s="18" t="s">
        <v>74</v>
      </c>
      <c r="C30" s="17" t="s">
        <v>37</v>
      </c>
      <c r="D30" s="17">
        <v>1</v>
      </c>
      <c r="E30" s="17">
        <v>1</v>
      </c>
      <c r="F30" s="17" t="s">
        <v>7</v>
      </c>
      <c r="G30" s="17" t="s">
        <v>7</v>
      </c>
      <c r="H30" s="19" t="s">
        <v>7</v>
      </c>
      <c r="I30" s="17" t="s">
        <v>7</v>
      </c>
      <c r="J30" s="17" t="s">
        <v>7</v>
      </c>
      <c r="K30" s="21">
        <f t="shared" si="0"/>
        <v>100</v>
      </c>
      <c r="L30" s="17" t="s">
        <v>7</v>
      </c>
    </row>
    <row r="31" spans="1:12" ht="12.75">
      <c r="A31" s="25"/>
      <c r="B31" s="20" t="s">
        <v>8</v>
      </c>
      <c r="C31" s="17"/>
      <c r="D31" s="17" t="s">
        <v>7</v>
      </c>
      <c r="E31" s="17" t="s">
        <v>7</v>
      </c>
      <c r="F31" s="17" t="s">
        <v>7</v>
      </c>
      <c r="G31" s="17" t="s">
        <v>7</v>
      </c>
      <c r="H31" s="23">
        <f>H34+H37+H41+H44+H47+H50+H53+H56+H59+H62+H65+H68</f>
        <v>77286.9</v>
      </c>
      <c r="I31" s="17" t="s">
        <v>7</v>
      </c>
      <c r="J31" s="17" t="s">
        <v>7</v>
      </c>
      <c r="K31" s="17" t="s">
        <v>7</v>
      </c>
      <c r="L31" s="21">
        <f>AVERAGE(K21:K30)</f>
        <v>100</v>
      </c>
    </row>
    <row r="32" spans="1:12" ht="12.75" customHeight="1">
      <c r="A32" s="48" t="s">
        <v>38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</row>
    <row r="33" spans="1:12" ht="25.5" customHeight="1">
      <c r="A33" s="29">
        <v>1</v>
      </c>
      <c r="B33" s="18" t="s">
        <v>30</v>
      </c>
      <c r="C33" s="17" t="s">
        <v>6</v>
      </c>
      <c r="D33" s="17">
        <v>77</v>
      </c>
      <c r="E33" s="17">
        <v>77</v>
      </c>
      <c r="F33" s="22">
        <f>IF(D33&gt;E33,D33/E33,E33/D33)*100</f>
        <v>100</v>
      </c>
      <c r="G33" s="17" t="s">
        <v>7</v>
      </c>
      <c r="H33" s="19" t="s">
        <v>7</v>
      </c>
      <c r="I33" s="17" t="s">
        <v>7</v>
      </c>
      <c r="J33" s="17" t="s">
        <v>7</v>
      </c>
      <c r="K33" s="17" t="s">
        <v>7</v>
      </c>
      <c r="L33" s="17" t="s">
        <v>7</v>
      </c>
    </row>
    <row r="34" spans="1:12" ht="12.75">
      <c r="A34" s="25"/>
      <c r="B34" s="20" t="s">
        <v>22</v>
      </c>
      <c r="C34" s="20"/>
      <c r="D34" s="17" t="s">
        <v>7</v>
      </c>
      <c r="E34" s="17" t="s">
        <v>7</v>
      </c>
      <c r="F34" s="17" t="s">
        <v>7</v>
      </c>
      <c r="G34" s="22">
        <f>AVERAGE(F33:F33)</f>
        <v>100</v>
      </c>
      <c r="H34" s="27">
        <v>435.8</v>
      </c>
      <c r="I34" s="24">
        <f>H34/H31</f>
        <v>0.0056</v>
      </c>
      <c r="J34" s="21">
        <f>G34*I34</f>
        <v>0.56</v>
      </c>
      <c r="K34" s="17" t="s">
        <v>7</v>
      </c>
      <c r="L34" s="17" t="s">
        <v>7</v>
      </c>
    </row>
    <row r="35" spans="1:12" ht="12.75" customHeight="1">
      <c r="A35" s="48" t="s">
        <v>39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</row>
    <row r="36" spans="1:12" ht="60">
      <c r="A36" s="29">
        <v>2</v>
      </c>
      <c r="B36" s="18" t="s">
        <v>31</v>
      </c>
      <c r="C36" s="17" t="s">
        <v>6</v>
      </c>
      <c r="D36" s="17">
        <v>73</v>
      </c>
      <c r="E36" s="17">
        <v>73</v>
      </c>
      <c r="F36" s="22">
        <f>IF(D36&gt;E36,D36/E36,E36/D36)*100</f>
        <v>100</v>
      </c>
      <c r="G36" s="17" t="s">
        <v>7</v>
      </c>
      <c r="H36" s="19" t="s">
        <v>7</v>
      </c>
      <c r="I36" s="17" t="s">
        <v>7</v>
      </c>
      <c r="J36" s="17" t="s">
        <v>7</v>
      </c>
      <c r="K36" s="17" t="s">
        <v>7</v>
      </c>
      <c r="L36" s="17" t="s">
        <v>7</v>
      </c>
    </row>
    <row r="37" spans="1:12" ht="12.75">
      <c r="A37" s="25"/>
      <c r="B37" s="20" t="s">
        <v>28</v>
      </c>
      <c r="C37" s="20"/>
      <c r="D37" s="17" t="s">
        <v>7</v>
      </c>
      <c r="E37" s="17" t="s">
        <v>7</v>
      </c>
      <c r="F37" s="17" t="s">
        <v>7</v>
      </c>
      <c r="G37" s="22">
        <f>AVERAGE(F36:F36)</f>
        <v>100</v>
      </c>
      <c r="H37" s="28">
        <v>1241.1</v>
      </c>
      <c r="I37" s="24">
        <f>H37/H31</f>
        <v>0.0161</v>
      </c>
      <c r="J37" s="21">
        <f>G37*I37</f>
        <v>1.61</v>
      </c>
      <c r="K37" s="17" t="s">
        <v>7</v>
      </c>
      <c r="L37" s="17" t="s">
        <v>7</v>
      </c>
    </row>
    <row r="38" spans="1:12" ht="12.75" customHeight="1">
      <c r="A38" s="48" t="s">
        <v>40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</row>
    <row r="39" spans="1:12" ht="36">
      <c r="A39" s="29">
        <v>3</v>
      </c>
      <c r="B39" s="18" t="s">
        <v>30</v>
      </c>
      <c r="C39" s="17" t="s">
        <v>6</v>
      </c>
      <c r="D39" s="17">
        <v>77</v>
      </c>
      <c r="E39" s="17">
        <v>77</v>
      </c>
      <c r="F39" s="22">
        <f>IF(D39&gt;E39,D39/E39,E39/D39)*100</f>
        <v>100</v>
      </c>
      <c r="G39" s="17" t="s">
        <v>7</v>
      </c>
      <c r="H39" s="19" t="s">
        <v>7</v>
      </c>
      <c r="I39" s="17" t="s">
        <v>7</v>
      </c>
      <c r="J39" s="17" t="s">
        <v>7</v>
      </c>
      <c r="K39" s="17" t="s">
        <v>7</v>
      </c>
      <c r="L39" s="17" t="s">
        <v>7</v>
      </c>
    </row>
    <row r="40" spans="1:12" ht="24">
      <c r="A40" s="25"/>
      <c r="B40" s="18" t="s">
        <v>32</v>
      </c>
      <c r="C40" s="17" t="s">
        <v>6</v>
      </c>
      <c r="D40" s="17">
        <v>70</v>
      </c>
      <c r="E40" s="17">
        <v>70</v>
      </c>
      <c r="F40" s="22">
        <f>IF(D40&gt;E40,D40/E40,E40/D40)*100</f>
        <v>100</v>
      </c>
      <c r="G40" s="17" t="s">
        <v>7</v>
      </c>
      <c r="H40" s="19" t="s">
        <v>7</v>
      </c>
      <c r="I40" s="17" t="s">
        <v>7</v>
      </c>
      <c r="J40" s="17" t="s">
        <v>7</v>
      </c>
      <c r="K40" s="17" t="s">
        <v>7</v>
      </c>
      <c r="L40" s="17" t="s">
        <v>7</v>
      </c>
    </row>
    <row r="41" spans="1:12" ht="12.75">
      <c r="A41" s="25"/>
      <c r="B41" s="20" t="s">
        <v>49</v>
      </c>
      <c r="C41" s="20"/>
      <c r="D41" s="17" t="s">
        <v>7</v>
      </c>
      <c r="E41" s="17" t="s">
        <v>7</v>
      </c>
      <c r="F41" s="17" t="s">
        <v>7</v>
      </c>
      <c r="G41" s="22">
        <f>AVERAGE(F39:F40)</f>
        <v>100</v>
      </c>
      <c r="H41" s="27">
        <v>3892.8</v>
      </c>
      <c r="I41" s="24">
        <f>H41/H31</f>
        <v>0.0504</v>
      </c>
      <c r="J41" s="21">
        <f>G41*I41</f>
        <v>5.04</v>
      </c>
      <c r="K41" s="17" t="s">
        <v>7</v>
      </c>
      <c r="L41" s="17" t="s">
        <v>7</v>
      </c>
    </row>
    <row r="42" spans="1:12" ht="12.75" customHeight="1">
      <c r="A42" s="48" t="s">
        <v>41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</row>
    <row r="43" spans="1:12" ht="48">
      <c r="A43" s="29">
        <v>4</v>
      </c>
      <c r="B43" s="18" t="s">
        <v>33</v>
      </c>
      <c r="C43" s="17" t="s">
        <v>6</v>
      </c>
      <c r="D43" s="17">
        <v>68</v>
      </c>
      <c r="E43" s="17">
        <v>68</v>
      </c>
      <c r="F43" s="22">
        <f>IF(D43&gt;E43,D43/E43,E43/D43)*100</f>
        <v>100</v>
      </c>
      <c r="G43" s="17" t="s">
        <v>7</v>
      </c>
      <c r="H43" s="19" t="s">
        <v>7</v>
      </c>
      <c r="I43" s="17" t="s">
        <v>7</v>
      </c>
      <c r="J43" s="17" t="s">
        <v>7</v>
      </c>
      <c r="K43" s="17" t="s">
        <v>7</v>
      </c>
      <c r="L43" s="17" t="s">
        <v>7</v>
      </c>
    </row>
    <row r="44" spans="1:12" ht="12.75">
      <c r="A44" s="25"/>
      <c r="B44" s="20" t="s">
        <v>48</v>
      </c>
      <c r="C44" s="20"/>
      <c r="D44" s="17" t="s">
        <v>7</v>
      </c>
      <c r="E44" s="17" t="s">
        <v>7</v>
      </c>
      <c r="F44" s="17" t="s">
        <v>7</v>
      </c>
      <c r="G44" s="22">
        <f>AVERAGE(F43:F43)</f>
        <v>100</v>
      </c>
      <c r="H44" s="27">
        <v>510.3</v>
      </c>
      <c r="I44" s="24">
        <f>H44/H31</f>
        <v>0.0066</v>
      </c>
      <c r="J44" s="21">
        <f>G44*I44</f>
        <v>0.66</v>
      </c>
      <c r="K44" s="17" t="s">
        <v>7</v>
      </c>
      <c r="L44" s="17" t="s">
        <v>7</v>
      </c>
    </row>
    <row r="45" spans="1:12" ht="12.75" customHeight="1">
      <c r="A45" s="48" t="s">
        <v>42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</row>
    <row r="46" spans="1:12" ht="36">
      <c r="A46" s="29">
        <v>5</v>
      </c>
      <c r="B46" s="18" t="s">
        <v>34</v>
      </c>
      <c r="C46" s="17" t="s">
        <v>6</v>
      </c>
      <c r="D46" s="17">
        <v>82</v>
      </c>
      <c r="E46" s="17">
        <v>82</v>
      </c>
      <c r="F46" s="22">
        <f>IF(D46&gt;E46,D46/E46,E46/D46)*100</f>
        <v>100</v>
      </c>
      <c r="G46" s="17" t="s">
        <v>7</v>
      </c>
      <c r="H46" s="19" t="s">
        <v>7</v>
      </c>
      <c r="I46" s="17" t="s">
        <v>7</v>
      </c>
      <c r="J46" s="17" t="s">
        <v>7</v>
      </c>
      <c r="K46" s="17" t="s">
        <v>7</v>
      </c>
      <c r="L46" s="17" t="s">
        <v>7</v>
      </c>
    </row>
    <row r="47" spans="1:12" ht="12.75">
      <c r="A47" s="25"/>
      <c r="B47" s="20" t="s">
        <v>47</v>
      </c>
      <c r="C47" s="20"/>
      <c r="D47" s="17" t="s">
        <v>7</v>
      </c>
      <c r="E47" s="17" t="s">
        <v>7</v>
      </c>
      <c r="F47" s="17" t="s">
        <v>7</v>
      </c>
      <c r="G47" s="22">
        <f>AVERAGE(F46:F46)</f>
        <v>100</v>
      </c>
      <c r="H47" s="28">
        <v>1527.5</v>
      </c>
      <c r="I47" s="24">
        <f>H47/H31</f>
        <v>0.0198</v>
      </c>
      <c r="J47" s="21">
        <f>G47*I47</f>
        <v>1.98</v>
      </c>
      <c r="K47" s="17" t="s">
        <v>7</v>
      </c>
      <c r="L47" s="17" t="s">
        <v>7</v>
      </c>
    </row>
    <row r="48" spans="1:12" ht="12.75" customHeight="1">
      <c r="A48" s="48" t="s">
        <v>43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/>
    </row>
    <row r="49" spans="1:12" ht="36">
      <c r="A49" s="29">
        <v>6</v>
      </c>
      <c r="B49" s="18" t="s">
        <v>72</v>
      </c>
      <c r="C49" s="17" t="s">
        <v>6</v>
      </c>
      <c r="D49" s="17">
        <v>70</v>
      </c>
      <c r="E49" s="17">
        <v>70</v>
      </c>
      <c r="F49" s="22">
        <f>IF(D49&gt;E49,D49/E49,E49/D49)*100</f>
        <v>100</v>
      </c>
      <c r="G49" s="17" t="s">
        <v>7</v>
      </c>
      <c r="H49" s="19" t="s">
        <v>7</v>
      </c>
      <c r="I49" s="17" t="s">
        <v>7</v>
      </c>
      <c r="J49" s="17" t="s">
        <v>7</v>
      </c>
      <c r="K49" s="17" t="s">
        <v>7</v>
      </c>
      <c r="L49" s="17" t="s">
        <v>7</v>
      </c>
    </row>
    <row r="50" spans="1:12" ht="12.75">
      <c r="A50" s="25"/>
      <c r="B50" s="20" t="s">
        <v>46</v>
      </c>
      <c r="C50" s="20"/>
      <c r="D50" s="17" t="s">
        <v>7</v>
      </c>
      <c r="E50" s="17" t="s">
        <v>7</v>
      </c>
      <c r="F50" s="17" t="s">
        <v>7</v>
      </c>
      <c r="G50" s="22">
        <f>AVERAGE(F49:F49)</f>
        <v>100</v>
      </c>
      <c r="H50" s="28">
        <v>672.4</v>
      </c>
      <c r="I50" s="24">
        <f>H50/H31</f>
        <v>0.0087</v>
      </c>
      <c r="J50" s="21">
        <f>G50*I50</f>
        <v>0.87</v>
      </c>
      <c r="K50" s="17" t="s">
        <v>7</v>
      </c>
      <c r="L50" s="17" t="s">
        <v>7</v>
      </c>
    </row>
    <row r="51" spans="1:12" ht="12.75" customHeight="1">
      <c r="A51" s="48" t="s">
        <v>44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0"/>
    </row>
    <row r="52" spans="1:12" ht="36">
      <c r="A52" s="29">
        <v>7</v>
      </c>
      <c r="B52" s="18" t="s">
        <v>34</v>
      </c>
      <c r="C52" s="17" t="s">
        <v>6</v>
      </c>
      <c r="D52" s="17">
        <v>82</v>
      </c>
      <c r="E52" s="17">
        <v>82</v>
      </c>
      <c r="F52" s="22">
        <f>IF(D52&gt;E52,D52/E52,E52/D52)*100</f>
        <v>100</v>
      </c>
      <c r="G52" s="17" t="s">
        <v>7</v>
      </c>
      <c r="H52" s="19" t="s">
        <v>7</v>
      </c>
      <c r="I52" s="17" t="s">
        <v>7</v>
      </c>
      <c r="J52" s="17" t="s">
        <v>7</v>
      </c>
      <c r="K52" s="17" t="s">
        <v>7</v>
      </c>
      <c r="L52" s="17" t="s">
        <v>7</v>
      </c>
    </row>
    <row r="53" spans="1:12" ht="12.75">
      <c r="A53" s="25"/>
      <c r="B53" s="20" t="s">
        <v>45</v>
      </c>
      <c r="C53" s="20"/>
      <c r="D53" s="17" t="s">
        <v>7</v>
      </c>
      <c r="E53" s="17" t="s">
        <v>7</v>
      </c>
      <c r="F53" s="17" t="s">
        <v>7</v>
      </c>
      <c r="G53" s="22">
        <f>AVERAGE(F52:F52)</f>
        <v>100</v>
      </c>
      <c r="H53" s="28">
        <v>406.7</v>
      </c>
      <c r="I53" s="24">
        <f>H53/H31</f>
        <v>0.0053</v>
      </c>
      <c r="J53" s="21">
        <f>G53*I53</f>
        <v>0.53</v>
      </c>
      <c r="K53" s="17" t="s">
        <v>7</v>
      </c>
      <c r="L53" s="17" t="s">
        <v>7</v>
      </c>
    </row>
    <row r="54" spans="1:12" ht="12.75" customHeight="1">
      <c r="A54" s="48" t="s">
        <v>55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 ht="36">
      <c r="A55" s="29">
        <v>8</v>
      </c>
      <c r="B55" s="18" t="s">
        <v>35</v>
      </c>
      <c r="C55" s="17" t="s">
        <v>6</v>
      </c>
      <c r="D55" s="17">
        <v>1</v>
      </c>
      <c r="E55" s="17">
        <v>1</v>
      </c>
      <c r="F55" s="22">
        <f>IF(D55&gt;E55,D55/E55,E55/D55)*100</f>
        <v>100</v>
      </c>
      <c r="G55" s="17" t="s">
        <v>7</v>
      </c>
      <c r="H55" s="19" t="s">
        <v>7</v>
      </c>
      <c r="I55" s="17" t="s">
        <v>7</v>
      </c>
      <c r="J55" s="17" t="s">
        <v>7</v>
      </c>
      <c r="K55" s="17" t="s">
        <v>7</v>
      </c>
      <c r="L55" s="17" t="s">
        <v>7</v>
      </c>
    </row>
    <row r="56" spans="1:12" ht="12.75">
      <c r="A56" s="25"/>
      <c r="B56" s="20" t="s">
        <v>50</v>
      </c>
      <c r="C56" s="20"/>
      <c r="D56" s="17" t="s">
        <v>7</v>
      </c>
      <c r="E56" s="17" t="s">
        <v>7</v>
      </c>
      <c r="F56" s="17" t="s">
        <v>7</v>
      </c>
      <c r="G56" s="22">
        <f>AVERAGE(F55:F55)</f>
        <v>100</v>
      </c>
      <c r="H56" s="28">
        <v>0</v>
      </c>
      <c r="I56" s="24">
        <f>H56/H31</f>
        <v>0</v>
      </c>
      <c r="J56" s="21">
        <f>G56*I56</f>
        <v>0</v>
      </c>
      <c r="K56" s="17" t="s">
        <v>7</v>
      </c>
      <c r="L56" s="17" t="s">
        <v>7</v>
      </c>
    </row>
    <row r="57" spans="1:12" ht="12.75" customHeight="1">
      <c r="A57" s="48" t="s">
        <v>56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50"/>
    </row>
    <row r="58" spans="1:12" ht="36">
      <c r="A58" s="29">
        <v>9</v>
      </c>
      <c r="B58" s="18" t="s">
        <v>73</v>
      </c>
      <c r="C58" s="17" t="s">
        <v>6</v>
      </c>
      <c r="D58" s="17">
        <v>99</v>
      </c>
      <c r="E58" s="17">
        <v>99</v>
      </c>
      <c r="F58" s="22">
        <f>IF(D58&gt;E58,D58/E58,E58/D58)*100</f>
        <v>100</v>
      </c>
      <c r="G58" s="17" t="s">
        <v>7</v>
      </c>
      <c r="H58" s="19" t="s">
        <v>7</v>
      </c>
      <c r="I58" s="17" t="s">
        <v>7</v>
      </c>
      <c r="J58" s="17" t="s">
        <v>7</v>
      </c>
      <c r="K58" s="17" t="s">
        <v>7</v>
      </c>
      <c r="L58" s="17" t="s">
        <v>7</v>
      </c>
    </row>
    <row r="59" spans="1:12" ht="12.75">
      <c r="A59" s="25"/>
      <c r="B59" s="20" t="s">
        <v>51</v>
      </c>
      <c r="C59" s="20"/>
      <c r="D59" s="17" t="s">
        <v>7</v>
      </c>
      <c r="E59" s="17" t="s">
        <v>7</v>
      </c>
      <c r="F59" s="17" t="s">
        <v>7</v>
      </c>
      <c r="G59" s="22">
        <f>AVERAGE(F58:F58)</f>
        <v>100</v>
      </c>
      <c r="H59" s="28">
        <v>0</v>
      </c>
      <c r="I59" s="24">
        <f>H59/H31</f>
        <v>0</v>
      </c>
      <c r="J59" s="21">
        <f>G59*I59</f>
        <v>0</v>
      </c>
      <c r="K59" s="17" t="s">
        <v>7</v>
      </c>
      <c r="L59" s="17" t="s">
        <v>7</v>
      </c>
    </row>
    <row r="60" spans="1:12" ht="12.75" customHeight="1">
      <c r="A60" s="48" t="s">
        <v>57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50"/>
    </row>
    <row r="61" spans="1:12" ht="36">
      <c r="A61" s="29">
        <v>10</v>
      </c>
      <c r="B61" s="18" t="s">
        <v>73</v>
      </c>
      <c r="C61" s="17" t="s">
        <v>6</v>
      </c>
      <c r="D61" s="17">
        <v>99</v>
      </c>
      <c r="E61" s="17">
        <v>99</v>
      </c>
      <c r="F61" s="22">
        <f>IF(D61&gt;E61,D61/E61,E61/D61)*100</f>
        <v>100</v>
      </c>
      <c r="G61" s="17" t="s">
        <v>7</v>
      </c>
      <c r="H61" s="19" t="s">
        <v>7</v>
      </c>
      <c r="I61" s="17" t="s">
        <v>7</v>
      </c>
      <c r="J61" s="17" t="s">
        <v>7</v>
      </c>
      <c r="K61" s="17" t="s">
        <v>7</v>
      </c>
      <c r="L61" s="17" t="s">
        <v>7</v>
      </c>
    </row>
    <row r="62" spans="1:12" ht="12.75">
      <c r="A62" s="25"/>
      <c r="B62" s="20" t="s">
        <v>52</v>
      </c>
      <c r="C62" s="20"/>
      <c r="D62" s="17" t="s">
        <v>7</v>
      </c>
      <c r="E62" s="17" t="s">
        <v>7</v>
      </c>
      <c r="F62" s="17" t="s">
        <v>7</v>
      </c>
      <c r="G62" s="22">
        <f>AVERAGE(F61:F61)</f>
        <v>100</v>
      </c>
      <c r="H62" s="28">
        <v>24933.6</v>
      </c>
      <c r="I62" s="24">
        <f>H62/H31</f>
        <v>0.3226</v>
      </c>
      <c r="J62" s="21">
        <f>G62*I62</f>
        <v>32.26</v>
      </c>
      <c r="K62" s="17" t="s">
        <v>7</v>
      </c>
      <c r="L62" s="17" t="s">
        <v>7</v>
      </c>
    </row>
    <row r="63" spans="1:12" ht="12.75" customHeight="1">
      <c r="A63" s="48" t="s">
        <v>75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50"/>
    </row>
    <row r="64" spans="1:12" ht="24">
      <c r="A64" s="29">
        <v>11</v>
      </c>
      <c r="B64" s="18" t="s">
        <v>36</v>
      </c>
      <c r="C64" s="17" t="s">
        <v>6</v>
      </c>
      <c r="D64" s="17">
        <v>97</v>
      </c>
      <c r="E64" s="17">
        <v>97</v>
      </c>
      <c r="F64" s="22">
        <f>IF(D64&gt;E64,D64/E64,E64/D64)*100</f>
        <v>100</v>
      </c>
      <c r="G64" s="17" t="s">
        <v>7</v>
      </c>
      <c r="H64" s="19" t="s">
        <v>7</v>
      </c>
      <c r="I64" s="17" t="s">
        <v>7</v>
      </c>
      <c r="J64" s="17" t="s">
        <v>7</v>
      </c>
      <c r="K64" s="17" t="s">
        <v>7</v>
      </c>
      <c r="L64" s="17" t="s">
        <v>7</v>
      </c>
    </row>
    <row r="65" spans="1:12" ht="12.75">
      <c r="A65" s="25"/>
      <c r="B65" s="20" t="s">
        <v>53</v>
      </c>
      <c r="C65" s="20"/>
      <c r="D65" s="17" t="s">
        <v>7</v>
      </c>
      <c r="E65" s="17" t="s">
        <v>7</v>
      </c>
      <c r="F65" s="17" t="s">
        <v>7</v>
      </c>
      <c r="G65" s="22">
        <f>AVERAGE(F64:F64)</f>
        <v>100</v>
      </c>
      <c r="H65" s="28">
        <v>43666.7</v>
      </c>
      <c r="I65" s="24">
        <f>H65/H31</f>
        <v>0.565</v>
      </c>
      <c r="J65" s="21">
        <f>G65*I65</f>
        <v>56.5</v>
      </c>
      <c r="K65" s="17" t="s">
        <v>7</v>
      </c>
      <c r="L65" s="17" t="s">
        <v>7</v>
      </c>
    </row>
    <row r="66" spans="1:12" ht="12.75" customHeight="1">
      <c r="A66" s="48" t="s">
        <v>58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50"/>
    </row>
    <row r="67" spans="1:12" ht="36">
      <c r="A67" s="29">
        <v>12</v>
      </c>
      <c r="B67" s="18" t="s">
        <v>74</v>
      </c>
      <c r="C67" s="17" t="s">
        <v>6</v>
      </c>
      <c r="D67" s="17">
        <v>1</v>
      </c>
      <c r="E67" s="17">
        <v>1</v>
      </c>
      <c r="F67" s="22">
        <f>IF(D67&gt;E67,D67/E67,E67/D67)*100</f>
        <v>100</v>
      </c>
      <c r="G67" s="17" t="s">
        <v>7</v>
      </c>
      <c r="H67" s="19" t="s">
        <v>7</v>
      </c>
      <c r="I67" s="17" t="s">
        <v>7</v>
      </c>
      <c r="J67" s="17" t="s">
        <v>7</v>
      </c>
      <c r="K67" s="17" t="s">
        <v>7</v>
      </c>
      <c r="L67" s="17" t="s">
        <v>7</v>
      </c>
    </row>
    <row r="68" spans="1:12" ht="12.75">
      <c r="A68" s="25"/>
      <c r="B68" s="20" t="s">
        <v>54</v>
      </c>
      <c r="C68" s="20"/>
      <c r="D68" s="17" t="s">
        <v>7</v>
      </c>
      <c r="E68" s="17" t="s">
        <v>7</v>
      </c>
      <c r="F68" s="17" t="s">
        <v>7</v>
      </c>
      <c r="G68" s="22">
        <f>AVERAGE(F67:F67)</f>
        <v>100</v>
      </c>
      <c r="H68" s="28">
        <v>0</v>
      </c>
      <c r="I68" s="24">
        <f>H68/H31</f>
        <v>0</v>
      </c>
      <c r="J68" s="21">
        <f>G68*I68</f>
        <v>0</v>
      </c>
      <c r="K68" s="17" t="s">
        <v>7</v>
      </c>
      <c r="L68" s="17" t="s">
        <v>7</v>
      </c>
    </row>
    <row r="69" spans="2:12" ht="12.75">
      <c r="B69" s="9"/>
      <c r="C69" s="9"/>
      <c r="D69" s="9"/>
      <c r="E69" s="9"/>
      <c r="F69" s="9"/>
      <c r="G69" s="9"/>
      <c r="H69" s="10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10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10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10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10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10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10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10"/>
      <c r="I76" s="9"/>
      <c r="J76" s="9"/>
      <c r="K76" s="9"/>
      <c r="L76" s="9"/>
    </row>
  </sheetData>
  <sheetProtection/>
  <mergeCells count="31">
    <mergeCell ref="E15:E18"/>
    <mergeCell ref="G6:L6"/>
    <mergeCell ref="B11:L11"/>
    <mergeCell ref="B12:L12"/>
    <mergeCell ref="H8:L8"/>
    <mergeCell ref="H9:L9"/>
    <mergeCell ref="B13:L13"/>
    <mergeCell ref="A15:A18"/>
    <mergeCell ref="B15:B18"/>
    <mergeCell ref="C15:C18"/>
    <mergeCell ref="D15:D18"/>
    <mergeCell ref="A38:L38"/>
    <mergeCell ref="A42:L42"/>
    <mergeCell ref="F15:F18"/>
    <mergeCell ref="G15:G18"/>
    <mergeCell ref="H15:H18"/>
    <mergeCell ref="I15:I18"/>
    <mergeCell ref="J15:J18"/>
    <mergeCell ref="K15:K18"/>
    <mergeCell ref="L15:L18"/>
    <mergeCell ref="B20:L20"/>
    <mergeCell ref="A32:L32"/>
    <mergeCell ref="A35:L35"/>
    <mergeCell ref="A63:L63"/>
    <mergeCell ref="A66:L66"/>
    <mergeCell ref="A45:L45"/>
    <mergeCell ref="A48:L48"/>
    <mergeCell ref="A51:L51"/>
    <mergeCell ref="A54:L54"/>
    <mergeCell ref="A57:L57"/>
    <mergeCell ref="A60:L60"/>
  </mergeCells>
  <printOptions/>
  <pageMargins left="0.1968503937007874" right="0.1968503937007874" top="0.27" bottom="0.15" header="0.22" footer="0.15"/>
  <pageSetup fitToHeight="0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6"/>
  <sheetViews>
    <sheetView zoomScale="130" zoomScaleNormal="130" zoomScalePageLayoutView="0" workbookViewId="0" topLeftCell="A40">
      <selection activeCell="A55" sqref="A55"/>
    </sheetView>
  </sheetViews>
  <sheetFormatPr defaultColWidth="9.140625" defaultRowHeight="12.75"/>
  <cols>
    <col min="1" max="1" width="5.140625" style="4" customWidth="1"/>
    <col min="2" max="2" width="48.8515625" style="4" customWidth="1"/>
    <col min="3" max="3" width="6.7109375" style="4" customWidth="1"/>
    <col min="4" max="4" width="9.140625" style="4" customWidth="1"/>
    <col min="5" max="5" width="10.57421875" style="4" customWidth="1"/>
    <col min="6" max="6" width="14.140625" style="4" customWidth="1"/>
    <col min="7" max="7" width="12.28125" style="4" customWidth="1"/>
    <col min="8" max="8" width="14.57421875" style="11" customWidth="1"/>
    <col min="9" max="9" width="12.57421875" style="4" customWidth="1"/>
    <col min="10" max="10" width="12.28125" style="4" customWidth="1"/>
    <col min="11" max="12" width="13.00390625" style="4" customWidth="1"/>
    <col min="13" max="13" width="1.421875" style="4" customWidth="1"/>
    <col min="14" max="16384" width="9.140625" style="4" customWidth="1"/>
  </cols>
  <sheetData>
    <row r="1" spans="7:12" ht="12.75" customHeight="1">
      <c r="G1" s="35"/>
      <c r="H1" s="36"/>
      <c r="I1" s="35"/>
      <c r="J1" s="35"/>
      <c r="K1" s="31"/>
      <c r="L1" s="32" t="s">
        <v>86</v>
      </c>
    </row>
    <row r="2" spans="7:12" ht="12.75" customHeight="1">
      <c r="G2" s="35"/>
      <c r="H2" s="36"/>
      <c r="I2" s="35"/>
      <c r="J2" s="35"/>
      <c r="K2" s="31"/>
      <c r="L2" s="32" t="s">
        <v>81</v>
      </c>
    </row>
    <row r="3" spans="7:12" ht="12.75" customHeight="1">
      <c r="G3" s="35"/>
      <c r="H3" s="36"/>
      <c r="I3" s="35"/>
      <c r="J3" s="35"/>
      <c r="K3" s="31"/>
      <c r="L3" s="32" t="s">
        <v>82</v>
      </c>
    </row>
    <row r="4" spans="7:12" ht="12.75" customHeight="1">
      <c r="G4" s="35"/>
      <c r="H4" s="36"/>
      <c r="I4" s="35"/>
      <c r="J4" s="35"/>
      <c r="K4" s="31"/>
      <c r="L4" s="32" t="s">
        <v>83</v>
      </c>
    </row>
    <row r="5" spans="7:12" ht="12.75" customHeight="1">
      <c r="G5" s="35"/>
      <c r="H5" s="36"/>
      <c r="I5" s="35"/>
      <c r="J5" s="35"/>
      <c r="K5" s="35"/>
      <c r="L5" s="35"/>
    </row>
    <row r="6" spans="7:12" ht="12.75" customHeight="1">
      <c r="G6" s="51" t="s">
        <v>61</v>
      </c>
      <c r="H6" s="51"/>
      <c r="I6" s="51"/>
      <c r="J6" s="51"/>
      <c r="K6" s="51"/>
      <c r="L6" s="51"/>
    </row>
    <row r="7" spans="7:13" ht="14.25" customHeight="1">
      <c r="G7" s="5"/>
      <c r="H7" s="5"/>
      <c r="I7" s="34"/>
      <c r="J7" s="34"/>
      <c r="K7" s="34"/>
      <c r="L7" s="34" t="s">
        <v>13</v>
      </c>
      <c r="M7" s="6"/>
    </row>
    <row r="8" spans="7:13" ht="14.25" customHeight="1">
      <c r="G8" s="5"/>
      <c r="H8" s="44" t="s">
        <v>66</v>
      </c>
      <c r="I8" s="44"/>
      <c r="J8" s="44"/>
      <c r="K8" s="44"/>
      <c r="L8" s="44"/>
      <c r="M8" s="6"/>
    </row>
    <row r="9" spans="7:13" ht="14.25" customHeight="1">
      <c r="G9" s="5"/>
      <c r="H9" s="44" t="s">
        <v>67</v>
      </c>
      <c r="I9" s="44"/>
      <c r="J9" s="44"/>
      <c r="K9" s="44"/>
      <c r="L9" s="44"/>
      <c r="M9" s="6"/>
    </row>
    <row r="10" spans="7:12" ht="14.25" customHeight="1">
      <c r="G10" s="35"/>
      <c r="H10" s="36"/>
      <c r="I10" s="35"/>
      <c r="J10" s="35"/>
      <c r="K10" s="35"/>
      <c r="L10" s="35"/>
    </row>
    <row r="11" spans="2:12" ht="14.25">
      <c r="B11" s="54" t="s"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2:12" ht="14.25" customHeight="1">
      <c r="B12" s="55" t="s">
        <v>69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2:12" s="1" customFormat="1" ht="14.25">
      <c r="B13" s="54" t="s">
        <v>76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ht="4.5" customHeight="1"/>
    <row r="15" spans="1:12" ht="24.75" customHeight="1">
      <c r="A15" s="56" t="s">
        <v>29</v>
      </c>
      <c r="B15" s="53" t="s">
        <v>0</v>
      </c>
      <c r="C15" s="53" t="s">
        <v>1</v>
      </c>
      <c r="D15" s="52" t="s">
        <v>2</v>
      </c>
      <c r="E15" s="52" t="s">
        <v>3</v>
      </c>
      <c r="F15" s="52" t="s">
        <v>4</v>
      </c>
      <c r="G15" s="52" t="s">
        <v>5</v>
      </c>
      <c r="H15" s="60" t="s">
        <v>23</v>
      </c>
      <c r="I15" s="52" t="s">
        <v>24</v>
      </c>
      <c r="J15" s="52" t="s">
        <v>25</v>
      </c>
      <c r="K15" s="52" t="s">
        <v>26</v>
      </c>
      <c r="L15" s="52" t="s">
        <v>27</v>
      </c>
    </row>
    <row r="16" spans="1:12" ht="27" customHeight="1">
      <c r="A16" s="57"/>
      <c r="B16" s="53"/>
      <c r="C16" s="53"/>
      <c r="D16" s="52"/>
      <c r="E16" s="52"/>
      <c r="F16" s="52"/>
      <c r="G16" s="52"/>
      <c r="H16" s="60"/>
      <c r="I16" s="52"/>
      <c r="J16" s="52"/>
      <c r="K16" s="52"/>
      <c r="L16" s="52"/>
    </row>
    <row r="17" spans="1:12" ht="18.75" customHeight="1">
      <c r="A17" s="57"/>
      <c r="B17" s="53"/>
      <c r="C17" s="53"/>
      <c r="D17" s="52"/>
      <c r="E17" s="52"/>
      <c r="F17" s="52"/>
      <c r="G17" s="52"/>
      <c r="H17" s="60"/>
      <c r="I17" s="52"/>
      <c r="J17" s="52"/>
      <c r="K17" s="52"/>
      <c r="L17" s="52"/>
    </row>
    <row r="18" spans="1:12" ht="60" customHeight="1">
      <c r="A18" s="58"/>
      <c r="B18" s="53"/>
      <c r="C18" s="53"/>
      <c r="D18" s="52"/>
      <c r="E18" s="52"/>
      <c r="F18" s="52"/>
      <c r="G18" s="52"/>
      <c r="H18" s="60"/>
      <c r="I18" s="52"/>
      <c r="J18" s="52"/>
      <c r="K18" s="52"/>
      <c r="L18" s="52"/>
    </row>
    <row r="19" spans="1:12" ht="12.75">
      <c r="A19" s="25"/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8">
        <v>7</v>
      </c>
      <c r="I19" s="7">
        <v>8</v>
      </c>
      <c r="J19" s="7">
        <v>9</v>
      </c>
      <c r="K19" s="7">
        <v>10</v>
      </c>
      <c r="L19" s="7">
        <v>11</v>
      </c>
    </row>
    <row r="20" spans="1:12" ht="12.75" customHeight="1">
      <c r="A20" s="25"/>
      <c r="B20" s="59" t="s">
        <v>70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36">
      <c r="A21" s="25">
        <v>1</v>
      </c>
      <c r="B21" s="18" t="s">
        <v>30</v>
      </c>
      <c r="C21" s="17" t="str">
        <f>C33</f>
        <v>%</v>
      </c>
      <c r="D21" s="17">
        <v>77</v>
      </c>
      <c r="E21" s="17">
        <v>78</v>
      </c>
      <c r="F21" s="17" t="s">
        <v>7</v>
      </c>
      <c r="G21" s="17" t="s">
        <v>7</v>
      </c>
      <c r="H21" s="19" t="s">
        <v>7</v>
      </c>
      <c r="I21" s="17" t="s">
        <v>7</v>
      </c>
      <c r="J21" s="17" t="s">
        <v>7</v>
      </c>
      <c r="K21" s="21">
        <f>IF(D21&gt;E21,D21/E21,E21/D21)*100</f>
        <v>101.3</v>
      </c>
      <c r="L21" s="17" t="s">
        <v>7</v>
      </c>
    </row>
    <row r="22" spans="1:12" ht="63.75">
      <c r="A22" s="25">
        <v>2</v>
      </c>
      <c r="B22" s="26" t="s">
        <v>31</v>
      </c>
      <c r="C22" s="17" t="s">
        <v>6</v>
      </c>
      <c r="D22" s="17">
        <v>73</v>
      </c>
      <c r="E22" s="17">
        <v>74</v>
      </c>
      <c r="F22" s="17"/>
      <c r="G22" s="17"/>
      <c r="H22" s="19"/>
      <c r="I22" s="17"/>
      <c r="J22" s="17"/>
      <c r="K22" s="21">
        <f aca="true" t="shared" si="0" ref="K22:K29">IF(D22&gt;E22,D22/E22,E22/D22)*100</f>
        <v>101.37</v>
      </c>
      <c r="L22" s="17"/>
    </row>
    <row r="23" spans="1:12" ht="24">
      <c r="A23" s="25">
        <v>3</v>
      </c>
      <c r="B23" s="18" t="s">
        <v>32</v>
      </c>
      <c r="C23" s="17" t="s">
        <v>6</v>
      </c>
      <c r="D23" s="17">
        <v>70</v>
      </c>
      <c r="E23" s="17">
        <v>71</v>
      </c>
      <c r="F23" s="17"/>
      <c r="G23" s="17"/>
      <c r="H23" s="19"/>
      <c r="I23" s="17"/>
      <c r="J23" s="17"/>
      <c r="K23" s="21">
        <f t="shared" si="0"/>
        <v>101.43</v>
      </c>
      <c r="L23" s="17"/>
    </row>
    <row r="24" spans="1:12" ht="48">
      <c r="A24" s="25">
        <v>4</v>
      </c>
      <c r="B24" s="18" t="s">
        <v>33</v>
      </c>
      <c r="C24" s="17" t="s">
        <v>6</v>
      </c>
      <c r="D24" s="17">
        <v>68</v>
      </c>
      <c r="E24" s="17">
        <v>69</v>
      </c>
      <c r="F24" s="17"/>
      <c r="G24" s="17"/>
      <c r="H24" s="19"/>
      <c r="I24" s="17"/>
      <c r="J24" s="17"/>
      <c r="K24" s="21">
        <f t="shared" si="0"/>
        <v>101.47</v>
      </c>
      <c r="L24" s="17"/>
    </row>
    <row r="25" spans="1:12" ht="36">
      <c r="A25" s="25">
        <v>5</v>
      </c>
      <c r="B25" s="18" t="s">
        <v>34</v>
      </c>
      <c r="C25" s="17" t="str">
        <f>C36</f>
        <v>%</v>
      </c>
      <c r="D25" s="17">
        <v>82</v>
      </c>
      <c r="E25" s="17">
        <v>83</v>
      </c>
      <c r="F25" s="17"/>
      <c r="G25" s="17"/>
      <c r="H25" s="19"/>
      <c r="I25" s="17"/>
      <c r="J25" s="17"/>
      <c r="K25" s="21">
        <f t="shared" si="0"/>
        <v>101.22</v>
      </c>
      <c r="L25" s="17"/>
    </row>
    <row r="26" spans="1:12" ht="36">
      <c r="A26" s="25">
        <v>6</v>
      </c>
      <c r="B26" s="18" t="s">
        <v>72</v>
      </c>
      <c r="C26" s="17" t="s">
        <v>6</v>
      </c>
      <c r="D26" s="17">
        <v>70</v>
      </c>
      <c r="E26" s="17">
        <v>73</v>
      </c>
      <c r="F26" s="17"/>
      <c r="G26" s="17"/>
      <c r="H26" s="19"/>
      <c r="I26" s="17"/>
      <c r="J26" s="17"/>
      <c r="K26" s="21">
        <f t="shared" si="0"/>
        <v>104.29</v>
      </c>
      <c r="L26" s="17"/>
    </row>
    <row r="27" spans="1:12" ht="36">
      <c r="A27" s="25">
        <v>7</v>
      </c>
      <c r="B27" s="18" t="s">
        <v>35</v>
      </c>
      <c r="C27" s="17" t="s">
        <v>37</v>
      </c>
      <c r="D27" s="17">
        <v>1</v>
      </c>
      <c r="E27" s="17">
        <v>1</v>
      </c>
      <c r="F27" s="17"/>
      <c r="G27" s="17"/>
      <c r="H27" s="19"/>
      <c r="I27" s="17"/>
      <c r="J27" s="17"/>
      <c r="K27" s="21">
        <f t="shared" si="0"/>
        <v>100</v>
      </c>
      <c r="L27" s="17"/>
    </row>
    <row r="28" spans="1:12" ht="36">
      <c r="A28" s="25">
        <v>8</v>
      </c>
      <c r="B28" s="18" t="s">
        <v>73</v>
      </c>
      <c r="C28" s="17" t="s">
        <v>6</v>
      </c>
      <c r="D28" s="17">
        <v>99</v>
      </c>
      <c r="E28" s="17">
        <v>99</v>
      </c>
      <c r="F28" s="17"/>
      <c r="G28" s="17"/>
      <c r="H28" s="19"/>
      <c r="I28" s="17"/>
      <c r="J28" s="17"/>
      <c r="K28" s="21">
        <f t="shared" si="0"/>
        <v>100</v>
      </c>
      <c r="L28" s="17"/>
    </row>
    <row r="29" spans="1:12" ht="25.5">
      <c r="A29" s="25">
        <v>9</v>
      </c>
      <c r="B29" s="26" t="s">
        <v>36</v>
      </c>
      <c r="C29" s="17" t="s">
        <v>6</v>
      </c>
      <c r="D29" s="17">
        <v>97</v>
      </c>
      <c r="E29" s="17">
        <v>98</v>
      </c>
      <c r="F29" s="17"/>
      <c r="G29" s="17"/>
      <c r="H29" s="19"/>
      <c r="I29" s="17"/>
      <c r="J29" s="17"/>
      <c r="K29" s="21">
        <f t="shared" si="0"/>
        <v>101.03</v>
      </c>
      <c r="L29" s="17"/>
    </row>
    <row r="30" spans="1:12" ht="36">
      <c r="A30" s="25">
        <v>10</v>
      </c>
      <c r="B30" s="18" t="s">
        <v>74</v>
      </c>
      <c r="C30" s="17" t="s">
        <v>37</v>
      </c>
      <c r="D30" s="17">
        <v>1</v>
      </c>
      <c r="E30" s="17">
        <v>1</v>
      </c>
      <c r="F30" s="17" t="s">
        <v>7</v>
      </c>
      <c r="G30" s="17" t="s">
        <v>7</v>
      </c>
      <c r="H30" s="19" t="s">
        <v>7</v>
      </c>
      <c r="I30" s="17" t="s">
        <v>7</v>
      </c>
      <c r="J30" s="17" t="s">
        <v>7</v>
      </c>
      <c r="K30" s="21">
        <v>100</v>
      </c>
      <c r="L30" s="17" t="s">
        <v>7</v>
      </c>
    </row>
    <row r="31" spans="1:12" ht="12.75">
      <c r="A31" s="25"/>
      <c r="B31" s="20" t="s">
        <v>8</v>
      </c>
      <c r="C31" s="17"/>
      <c r="D31" s="17" t="s">
        <v>7</v>
      </c>
      <c r="E31" s="17" t="s">
        <v>7</v>
      </c>
      <c r="F31" s="17" t="s">
        <v>7</v>
      </c>
      <c r="G31" s="17" t="s">
        <v>7</v>
      </c>
      <c r="H31" s="23">
        <f>H34+H37+H41+H44+H47+H50+H53+H56+H59+H62+H65+H68</f>
        <v>54006.3</v>
      </c>
      <c r="I31" s="17" t="s">
        <v>7</v>
      </c>
      <c r="J31" s="17" t="s">
        <v>7</v>
      </c>
      <c r="K31" s="17" t="s">
        <v>7</v>
      </c>
      <c r="L31" s="21">
        <f>AVERAGE(K21:K30)</f>
        <v>101.21</v>
      </c>
    </row>
    <row r="32" spans="1:12" ht="12.75" customHeight="1">
      <c r="A32" s="48" t="s">
        <v>38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</row>
    <row r="33" spans="1:12" ht="25.5" customHeight="1">
      <c r="A33" s="29">
        <v>1</v>
      </c>
      <c r="B33" s="18" t="s">
        <v>30</v>
      </c>
      <c r="C33" s="17" t="s">
        <v>6</v>
      </c>
      <c r="D33" s="17">
        <v>77</v>
      </c>
      <c r="E33" s="17">
        <v>78</v>
      </c>
      <c r="F33" s="22">
        <f>IF(D33&gt;E33,D33/E33,E33/D33)*100</f>
        <v>101.3</v>
      </c>
      <c r="G33" s="17" t="s">
        <v>7</v>
      </c>
      <c r="H33" s="19" t="s">
        <v>7</v>
      </c>
      <c r="I33" s="17" t="s">
        <v>7</v>
      </c>
      <c r="J33" s="17" t="s">
        <v>7</v>
      </c>
      <c r="K33" s="17" t="s">
        <v>7</v>
      </c>
      <c r="L33" s="17" t="s">
        <v>7</v>
      </c>
    </row>
    <row r="34" spans="1:12" ht="12.75">
      <c r="A34" s="25"/>
      <c r="B34" s="20" t="s">
        <v>22</v>
      </c>
      <c r="C34" s="20"/>
      <c r="D34" s="17" t="s">
        <v>7</v>
      </c>
      <c r="E34" s="17" t="s">
        <v>7</v>
      </c>
      <c r="F34" s="17" t="s">
        <v>7</v>
      </c>
      <c r="G34" s="22">
        <f>AVERAGE(F33:F33)</f>
        <v>101.3</v>
      </c>
      <c r="H34" s="27">
        <v>435.8</v>
      </c>
      <c r="I34" s="24">
        <f>H34/H31</f>
        <v>0.0081</v>
      </c>
      <c r="J34" s="21">
        <f>G34*I34</f>
        <v>0.82</v>
      </c>
      <c r="K34" s="17" t="s">
        <v>7</v>
      </c>
      <c r="L34" s="17" t="s">
        <v>7</v>
      </c>
    </row>
    <row r="35" spans="1:12" ht="12.75" customHeight="1">
      <c r="A35" s="48" t="s">
        <v>39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</row>
    <row r="36" spans="1:12" ht="60">
      <c r="A36" s="29">
        <v>2</v>
      </c>
      <c r="B36" s="18" t="s">
        <v>31</v>
      </c>
      <c r="C36" s="17" t="s">
        <v>6</v>
      </c>
      <c r="D36" s="17">
        <v>73</v>
      </c>
      <c r="E36" s="17">
        <v>74</v>
      </c>
      <c r="F36" s="22">
        <f>IF(D36&gt;E36,D36/E36,E36/D36)*100</f>
        <v>101.37</v>
      </c>
      <c r="G36" s="17" t="s">
        <v>7</v>
      </c>
      <c r="H36" s="19" t="s">
        <v>7</v>
      </c>
      <c r="I36" s="17" t="s">
        <v>7</v>
      </c>
      <c r="J36" s="17" t="s">
        <v>7</v>
      </c>
      <c r="K36" s="17" t="s">
        <v>7</v>
      </c>
      <c r="L36" s="17" t="s">
        <v>7</v>
      </c>
    </row>
    <row r="37" spans="1:12" ht="12.75">
      <c r="A37" s="25"/>
      <c r="B37" s="20" t="s">
        <v>28</v>
      </c>
      <c r="C37" s="20"/>
      <c r="D37" s="17" t="s">
        <v>7</v>
      </c>
      <c r="E37" s="17" t="s">
        <v>7</v>
      </c>
      <c r="F37" s="17" t="s">
        <v>7</v>
      </c>
      <c r="G37" s="22">
        <f>AVERAGE(F36:F36)</f>
        <v>101.37</v>
      </c>
      <c r="H37" s="28">
        <v>1241.1</v>
      </c>
      <c r="I37" s="24">
        <f>H37/H31</f>
        <v>0.023</v>
      </c>
      <c r="J37" s="21">
        <f>G37*I37</f>
        <v>2.33</v>
      </c>
      <c r="K37" s="17" t="s">
        <v>7</v>
      </c>
      <c r="L37" s="17" t="s">
        <v>7</v>
      </c>
    </row>
    <row r="38" spans="1:12" ht="12.75" customHeight="1">
      <c r="A38" s="48" t="s">
        <v>40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</row>
    <row r="39" spans="1:12" ht="36">
      <c r="A39" s="29">
        <v>3</v>
      </c>
      <c r="B39" s="18" t="s">
        <v>30</v>
      </c>
      <c r="C39" s="17" t="s">
        <v>6</v>
      </c>
      <c r="D39" s="17">
        <v>77</v>
      </c>
      <c r="E39" s="17">
        <v>78</v>
      </c>
      <c r="F39" s="22">
        <f>IF(D39&gt;E39,D39/E39,E39/D39)*100</f>
        <v>101.3</v>
      </c>
      <c r="G39" s="17" t="s">
        <v>7</v>
      </c>
      <c r="H39" s="19" t="s">
        <v>7</v>
      </c>
      <c r="I39" s="17" t="s">
        <v>7</v>
      </c>
      <c r="J39" s="17" t="s">
        <v>7</v>
      </c>
      <c r="K39" s="17" t="s">
        <v>7</v>
      </c>
      <c r="L39" s="17" t="s">
        <v>7</v>
      </c>
    </row>
    <row r="40" spans="1:12" ht="24">
      <c r="A40" s="25"/>
      <c r="B40" s="18" t="s">
        <v>32</v>
      </c>
      <c r="C40" s="17" t="s">
        <v>6</v>
      </c>
      <c r="D40" s="17">
        <v>70</v>
      </c>
      <c r="E40" s="17">
        <v>71</v>
      </c>
      <c r="F40" s="22">
        <f>IF(D40&gt;E40,D40/E40,E40/D40)*100</f>
        <v>101.43</v>
      </c>
      <c r="G40" s="17" t="s">
        <v>7</v>
      </c>
      <c r="H40" s="19" t="s">
        <v>7</v>
      </c>
      <c r="I40" s="17" t="s">
        <v>7</v>
      </c>
      <c r="J40" s="17" t="s">
        <v>7</v>
      </c>
      <c r="K40" s="17" t="s">
        <v>7</v>
      </c>
      <c r="L40" s="17" t="s">
        <v>7</v>
      </c>
    </row>
    <row r="41" spans="1:12" ht="12.75">
      <c r="A41" s="25"/>
      <c r="B41" s="20" t="s">
        <v>49</v>
      </c>
      <c r="C41" s="20"/>
      <c r="D41" s="17" t="s">
        <v>7</v>
      </c>
      <c r="E41" s="17" t="s">
        <v>7</v>
      </c>
      <c r="F41" s="17" t="s">
        <v>7</v>
      </c>
      <c r="G41" s="22">
        <f>AVERAGE(F39:F40)</f>
        <v>101.37</v>
      </c>
      <c r="H41" s="27">
        <v>3892.8</v>
      </c>
      <c r="I41" s="24">
        <f>H41/H31</f>
        <v>0.0721</v>
      </c>
      <c r="J41" s="21">
        <f>G41*I41</f>
        <v>7.31</v>
      </c>
      <c r="K41" s="17" t="s">
        <v>7</v>
      </c>
      <c r="L41" s="17" t="s">
        <v>7</v>
      </c>
    </row>
    <row r="42" spans="1:12" ht="12.75" customHeight="1">
      <c r="A42" s="48" t="s">
        <v>41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</row>
    <row r="43" spans="1:12" ht="48">
      <c r="A43" s="29">
        <v>4</v>
      </c>
      <c r="B43" s="18" t="s">
        <v>33</v>
      </c>
      <c r="C43" s="17" t="s">
        <v>6</v>
      </c>
      <c r="D43" s="17">
        <v>68</v>
      </c>
      <c r="E43" s="17">
        <v>69</v>
      </c>
      <c r="F43" s="22">
        <f>IF(D43&gt;E43,D43/E43,E43/D43)*100</f>
        <v>101.47</v>
      </c>
      <c r="G43" s="17" t="s">
        <v>7</v>
      </c>
      <c r="H43" s="19" t="s">
        <v>7</v>
      </c>
      <c r="I43" s="17" t="s">
        <v>7</v>
      </c>
      <c r="J43" s="17" t="s">
        <v>7</v>
      </c>
      <c r="K43" s="17" t="s">
        <v>7</v>
      </c>
      <c r="L43" s="17" t="s">
        <v>7</v>
      </c>
    </row>
    <row r="44" spans="1:12" ht="12.75">
      <c r="A44" s="25"/>
      <c r="B44" s="20" t="s">
        <v>48</v>
      </c>
      <c r="C44" s="20"/>
      <c r="D44" s="17" t="s">
        <v>7</v>
      </c>
      <c r="E44" s="17" t="s">
        <v>7</v>
      </c>
      <c r="F44" s="17" t="s">
        <v>7</v>
      </c>
      <c r="G44" s="22">
        <f>AVERAGE(F43:F43)</f>
        <v>101.47</v>
      </c>
      <c r="H44" s="27">
        <v>510.3</v>
      </c>
      <c r="I44" s="24">
        <f>H44/H31</f>
        <v>0.0094</v>
      </c>
      <c r="J44" s="21">
        <f>G44*I44</f>
        <v>0.95</v>
      </c>
      <c r="K44" s="17" t="s">
        <v>7</v>
      </c>
      <c r="L44" s="17" t="s">
        <v>7</v>
      </c>
    </row>
    <row r="45" spans="1:12" ht="12.75" customHeight="1">
      <c r="A45" s="48" t="s">
        <v>42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</row>
    <row r="46" spans="1:12" ht="36">
      <c r="A46" s="29">
        <v>5</v>
      </c>
      <c r="B46" s="18" t="s">
        <v>34</v>
      </c>
      <c r="C46" s="17" t="s">
        <v>6</v>
      </c>
      <c r="D46" s="17">
        <v>82</v>
      </c>
      <c r="E46" s="17">
        <v>83</v>
      </c>
      <c r="F46" s="22">
        <f>IF(D46&gt;E46,D46/E46,E46/D46)*100</f>
        <v>101.22</v>
      </c>
      <c r="G46" s="17" t="s">
        <v>7</v>
      </c>
      <c r="H46" s="19" t="s">
        <v>7</v>
      </c>
      <c r="I46" s="17" t="s">
        <v>7</v>
      </c>
      <c r="J46" s="17" t="s">
        <v>7</v>
      </c>
      <c r="K46" s="17" t="s">
        <v>7</v>
      </c>
      <c r="L46" s="17" t="s">
        <v>7</v>
      </c>
    </row>
    <row r="47" spans="1:12" ht="12.75">
      <c r="A47" s="25"/>
      <c r="B47" s="20" t="s">
        <v>47</v>
      </c>
      <c r="C47" s="20"/>
      <c r="D47" s="17" t="s">
        <v>7</v>
      </c>
      <c r="E47" s="17" t="s">
        <v>7</v>
      </c>
      <c r="F47" s="17" t="s">
        <v>7</v>
      </c>
      <c r="G47" s="22">
        <f>AVERAGE(F46:F46)</f>
        <v>101.22</v>
      </c>
      <c r="H47" s="28">
        <v>1527.5</v>
      </c>
      <c r="I47" s="24">
        <f>H47/H31</f>
        <v>0.0283</v>
      </c>
      <c r="J47" s="21">
        <f>G47*I47</f>
        <v>2.86</v>
      </c>
      <c r="K47" s="17" t="s">
        <v>7</v>
      </c>
      <c r="L47" s="17" t="s">
        <v>7</v>
      </c>
    </row>
    <row r="48" spans="1:12" ht="12.75" customHeight="1">
      <c r="A48" s="48" t="s">
        <v>43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/>
    </row>
    <row r="49" spans="1:12" ht="36">
      <c r="A49" s="29">
        <v>6</v>
      </c>
      <c r="B49" s="18" t="s">
        <v>72</v>
      </c>
      <c r="C49" s="17" t="s">
        <v>6</v>
      </c>
      <c r="D49" s="17">
        <v>70</v>
      </c>
      <c r="E49" s="17">
        <v>73</v>
      </c>
      <c r="F49" s="22">
        <f>IF(D49&gt;E49,D49/E49,E49/D49)*100</f>
        <v>104.29</v>
      </c>
      <c r="G49" s="17" t="s">
        <v>7</v>
      </c>
      <c r="H49" s="19" t="s">
        <v>7</v>
      </c>
      <c r="I49" s="17" t="s">
        <v>7</v>
      </c>
      <c r="J49" s="17" t="s">
        <v>7</v>
      </c>
      <c r="K49" s="17" t="s">
        <v>7</v>
      </c>
      <c r="L49" s="17" t="s">
        <v>7</v>
      </c>
    </row>
    <row r="50" spans="1:12" ht="12.75">
      <c r="A50" s="25"/>
      <c r="B50" s="20" t="s">
        <v>46</v>
      </c>
      <c r="C50" s="20"/>
      <c r="D50" s="17" t="s">
        <v>7</v>
      </c>
      <c r="E50" s="17" t="s">
        <v>7</v>
      </c>
      <c r="F50" s="17" t="s">
        <v>7</v>
      </c>
      <c r="G50" s="22">
        <f>AVERAGE(F49:F49)</f>
        <v>104.29</v>
      </c>
      <c r="H50" s="28">
        <v>672.4</v>
      </c>
      <c r="I50" s="24">
        <f>H50/H31</f>
        <v>0.0125</v>
      </c>
      <c r="J50" s="21">
        <f>G50*I50</f>
        <v>1.3</v>
      </c>
      <c r="K50" s="17" t="s">
        <v>7</v>
      </c>
      <c r="L50" s="17" t="s">
        <v>7</v>
      </c>
    </row>
    <row r="51" spans="1:12" ht="12.75" customHeight="1">
      <c r="A51" s="48" t="s">
        <v>44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0"/>
    </row>
    <row r="52" spans="1:12" ht="36">
      <c r="A52" s="29">
        <v>7</v>
      </c>
      <c r="B52" s="18" t="s">
        <v>34</v>
      </c>
      <c r="C52" s="17" t="s">
        <v>6</v>
      </c>
      <c r="D52" s="17">
        <v>82</v>
      </c>
      <c r="E52" s="17">
        <v>83</v>
      </c>
      <c r="F52" s="22">
        <f>IF(D52&gt;E52,D52/E52,E52/D52)*100</f>
        <v>101.22</v>
      </c>
      <c r="G52" s="17" t="s">
        <v>7</v>
      </c>
      <c r="H52" s="19" t="s">
        <v>7</v>
      </c>
      <c r="I52" s="17" t="s">
        <v>7</v>
      </c>
      <c r="J52" s="17" t="s">
        <v>7</v>
      </c>
      <c r="K52" s="17" t="s">
        <v>7</v>
      </c>
      <c r="L52" s="17" t="s">
        <v>7</v>
      </c>
    </row>
    <row r="53" spans="1:12" ht="12.75">
      <c r="A53" s="25"/>
      <c r="B53" s="20" t="s">
        <v>45</v>
      </c>
      <c r="C53" s="20"/>
      <c r="D53" s="17" t="s">
        <v>7</v>
      </c>
      <c r="E53" s="17" t="s">
        <v>7</v>
      </c>
      <c r="F53" s="17" t="s">
        <v>7</v>
      </c>
      <c r="G53" s="22">
        <f>AVERAGE(F52:F52)</f>
        <v>101.22</v>
      </c>
      <c r="H53" s="28">
        <v>406.7</v>
      </c>
      <c r="I53" s="24">
        <f>H53/H31</f>
        <v>0.0075</v>
      </c>
      <c r="J53" s="21">
        <f>G53*I53</f>
        <v>0.76</v>
      </c>
      <c r="K53" s="17" t="s">
        <v>7</v>
      </c>
      <c r="L53" s="17" t="s">
        <v>7</v>
      </c>
    </row>
    <row r="54" spans="1:12" ht="12.75" customHeight="1">
      <c r="A54" s="48" t="s">
        <v>55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 ht="36">
      <c r="A55" s="29">
        <v>8</v>
      </c>
      <c r="B55" s="18" t="s">
        <v>35</v>
      </c>
      <c r="C55" s="17" t="s">
        <v>6</v>
      </c>
      <c r="D55" s="17">
        <v>1</v>
      </c>
      <c r="E55" s="17">
        <v>1</v>
      </c>
      <c r="F55" s="22">
        <f>IF(D55&gt;E55,D55/E55,E55/D55)*100</f>
        <v>100</v>
      </c>
      <c r="G55" s="17" t="s">
        <v>7</v>
      </c>
      <c r="H55" s="19" t="s">
        <v>7</v>
      </c>
      <c r="I55" s="17" t="s">
        <v>7</v>
      </c>
      <c r="J55" s="17" t="s">
        <v>7</v>
      </c>
      <c r="K55" s="17" t="s">
        <v>7</v>
      </c>
      <c r="L55" s="17" t="s">
        <v>7</v>
      </c>
    </row>
    <row r="56" spans="1:12" ht="12.75">
      <c r="A56" s="25"/>
      <c r="B56" s="20" t="s">
        <v>50</v>
      </c>
      <c r="C56" s="20"/>
      <c r="D56" s="17" t="s">
        <v>7</v>
      </c>
      <c r="E56" s="17" t="s">
        <v>7</v>
      </c>
      <c r="F56" s="17" t="s">
        <v>7</v>
      </c>
      <c r="G56" s="22">
        <f>AVERAGE(F55:F55)</f>
        <v>100</v>
      </c>
      <c r="H56" s="28">
        <v>0</v>
      </c>
      <c r="I56" s="24">
        <f>H56/H31</f>
        <v>0</v>
      </c>
      <c r="J56" s="21">
        <f>G56*I56</f>
        <v>0</v>
      </c>
      <c r="K56" s="17" t="s">
        <v>7</v>
      </c>
      <c r="L56" s="17" t="s">
        <v>7</v>
      </c>
    </row>
    <row r="57" spans="1:12" ht="12.75" customHeight="1">
      <c r="A57" s="48" t="s">
        <v>56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50"/>
    </row>
    <row r="58" spans="1:12" ht="36">
      <c r="A58" s="29">
        <v>9</v>
      </c>
      <c r="B58" s="18" t="s">
        <v>73</v>
      </c>
      <c r="C58" s="17" t="s">
        <v>6</v>
      </c>
      <c r="D58" s="17">
        <v>99</v>
      </c>
      <c r="E58" s="17">
        <v>99</v>
      </c>
      <c r="F58" s="22">
        <f>IF(D58&gt;E58,D58/E58,E58/D58)*100</f>
        <v>100</v>
      </c>
      <c r="G58" s="17" t="s">
        <v>7</v>
      </c>
      <c r="H58" s="19" t="s">
        <v>7</v>
      </c>
      <c r="I58" s="17" t="s">
        <v>7</v>
      </c>
      <c r="J58" s="17" t="s">
        <v>7</v>
      </c>
      <c r="K58" s="17" t="s">
        <v>7</v>
      </c>
      <c r="L58" s="17" t="s">
        <v>7</v>
      </c>
    </row>
    <row r="59" spans="1:12" ht="12.75">
      <c r="A59" s="25"/>
      <c r="B59" s="20" t="s">
        <v>51</v>
      </c>
      <c r="C59" s="20"/>
      <c r="D59" s="17" t="s">
        <v>7</v>
      </c>
      <c r="E59" s="17" t="s">
        <v>7</v>
      </c>
      <c r="F59" s="17" t="s">
        <v>7</v>
      </c>
      <c r="G59" s="22">
        <f>AVERAGE(F58:F58)</f>
        <v>100</v>
      </c>
      <c r="H59" s="28">
        <v>0</v>
      </c>
      <c r="I59" s="24">
        <f>H59/H31</f>
        <v>0</v>
      </c>
      <c r="J59" s="21">
        <f>G59*I59</f>
        <v>0</v>
      </c>
      <c r="K59" s="17" t="s">
        <v>7</v>
      </c>
      <c r="L59" s="17" t="s">
        <v>7</v>
      </c>
    </row>
    <row r="60" spans="1:12" ht="12.75" customHeight="1">
      <c r="A60" s="48" t="s">
        <v>57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50"/>
    </row>
    <row r="61" spans="1:12" ht="36">
      <c r="A61" s="29">
        <v>10</v>
      </c>
      <c r="B61" s="18" t="s">
        <v>73</v>
      </c>
      <c r="C61" s="17" t="s">
        <v>6</v>
      </c>
      <c r="D61" s="17">
        <v>99</v>
      </c>
      <c r="E61" s="17">
        <v>99</v>
      </c>
      <c r="F61" s="22">
        <f>IF(D61&gt;E61,D61/E61,E61/D61)*100</f>
        <v>100</v>
      </c>
      <c r="G61" s="17" t="s">
        <v>7</v>
      </c>
      <c r="H61" s="19" t="s">
        <v>7</v>
      </c>
      <c r="I61" s="17" t="s">
        <v>7</v>
      </c>
      <c r="J61" s="17" t="s">
        <v>7</v>
      </c>
      <c r="K61" s="17" t="s">
        <v>7</v>
      </c>
      <c r="L61" s="17" t="s">
        <v>7</v>
      </c>
    </row>
    <row r="62" spans="1:12" ht="12.75">
      <c r="A62" s="25"/>
      <c r="B62" s="20" t="s">
        <v>52</v>
      </c>
      <c r="C62" s="20"/>
      <c r="D62" s="17" t="s">
        <v>7</v>
      </c>
      <c r="E62" s="17" t="s">
        <v>7</v>
      </c>
      <c r="F62" s="17" t="s">
        <v>7</v>
      </c>
      <c r="G62" s="22">
        <f>AVERAGE(F61:F61)</f>
        <v>100</v>
      </c>
      <c r="H62" s="28">
        <v>0</v>
      </c>
      <c r="I62" s="24">
        <f>H62/H31</f>
        <v>0</v>
      </c>
      <c r="J62" s="21">
        <f>G62*I62</f>
        <v>0</v>
      </c>
      <c r="K62" s="17" t="s">
        <v>7</v>
      </c>
      <c r="L62" s="17" t="s">
        <v>7</v>
      </c>
    </row>
    <row r="63" spans="1:12" ht="12.75" customHeight="1">
      <c r="A63" s="48" t="s">
        <v>75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50"/>
    </row>
    <row r="64" spans="1:12" ht="24">
      <c r="A64" s="29">
        <v>11</v>
      </c>
      <c r="B64" s="18" t="s">
        <v>36</v>
      </c>
      <c r="C64" s="17" t="s">
        <v>6</v>
      </c>
      <c r="D64" s="17">
        <v>97</v>
      </c>
      <c r="E64" s="17">
        <v>98</v>
      </c>
      <c r="F64" s="22">
        <f>IF(D64&gt;E64,D64/E64,E64/D64)*100</f>
        <v>101.03</v>
      </c>
      <c r="G64" s="17" t="s">
        <v>7</v>
      </c>
      <c r="H64" s="19" t="s">
        <v>7</v>
      </c>
      <c r="I64" s="17" t="s">
        <v>7</v>
      </c>
      <c r="J64" s="17" t="s">
        <v>7</v>
      </c>
      <c r="K64" s="17" t="s">
        <v>7</v>
      </c>
      <c r="L64" s="17" t="s">
        <v>7</v>
      </c>
    </row>
    <row r="65" spans="1:12" ht="12.75">
      <c r="A65" s="25"/>
      <c r="B65" s="20" t="s">
        <v>53</v>
      </c>
      <c r="C65" s="20"/>
      <c r="D65" s="17" t="s">
        <v>7</v>
      </c>
      <c r="E65" s="17" t="s">
        <v>7</v>
      </c>
      <c r="F65" s="17" t="s">
        <v>7</v>
      </c>
      <c r="G65" s="22">
        <f>AVERAGE(F64:F64)</f>
        <v>101.03</v>
      </c>
      <c r="H65" s="28">
        <v>45319.7</v>
      </c>
      <c r="I65" s="24">
        <f>H65/H31</f>
        <v>0.8392</v>
      </c>
      <c r="J65" s="21">
        <f>G65*I65</f>
        <v>84.78</v>
      </c>
      <c r="K65" s="17" t="s">
        <v>7</v>
      </c>
      <c r="L65" s="17" t="s">
        <v>7</v>
      </c>
    </row>
    <row r="66" spans="1:12" ht="12.75" customHeight="1">
      <c r="A66" s="48" t="s">
        <v>58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50"/>
    </row>
    <row r="67" spans="1:12" ht="36">
      <c r="A67" s="29">
        <v>12</v>
      </c>
      <c r="B67" s="18" t="s">
        <v>74</v>
      </c>
      <c r="C67" s="17" t="s">
        <v>6</v>
      </c>
      <c r="D67" s="17">
        <v>1</v>
      </c>
      <c r="E67" s="17">
        <v>1</v>
      </c>
      <c r="F67" s="22">
        <f>IF(D67&gt;E67,D67/E67,E67/D67)*100</f>
        <v>100</v>
      </c>
      <c r="G67" s="17" t="s">
        <v>7</v>
      </c>
      <c r="H67" s="19" t="s">
        <v>7</v>
      </c>
      <c r="I67" s="17" t="s">
        <v>7</v>
      </c>
      <c r="J67" s="17" t="s">
        <v>7</v>
      </c>
      <c r="K67" s="17" t="s">
        <v>7</v>
      </c>
      <c r="L67" s="17" t="s">
        <v>7</v>
      </c>
    </row>
    <row r="68" spans="1:12" ht="12.75">
      <c r="A68" s="25"/>
      <c r="B68" s="20" t="s">
        <v>54</v>
      </c>
      <c r="C68" s="20"/>
      <c r="D68" s="17" t="s">
        <v>7</v>
      </c>
      <c r="E68" s="17" t="s">
        <v>7</v>
      </c>
      <c r="F68" s="17" t="s">
        <v>7</v>
      </c>
      <c r="G68" s="22">
        <f>AVERAGE(F67:F67)</f>
        <v>100</v>
      </c>
      <c r="H68" s="28">
        <v>0</v>
      </c>
      <c r="I68" s="24">
        <f>H68/H31</f>
        <v>0</v>
      </c>
      <c r="J68" s="21">
        <f>G68*I68</f>
        <v>0</v>
      </c>
      <c r="K68" s="17" t="s">
        <v>7</v>
      </c>
      <c r="L68" s="17" t="s">
        <v>7</v>
      </c>
    </row>
    <row r="69" spans="2:12" ht="12.75">
      <c r="B69" s="9"/>
      <c r="C69" s="9"/>
      <c r="D69" s="9"/>
      <c r="E69" s="9"/>
      <c r="F69" s="9"/>
      <c r="G69" s="9"/>
      <c r="H69" s="10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10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10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10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10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10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10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10"/>
      <c r="I76" s="9"/>
      <c r="J76" s="9"/>
      <c r="K76" s="9"/>
      <c r="L76" s="9"/>
    </row>
  </sheetData>
  <sheetProtection/>
  <mergeCells count="31">
    <mergeCell ref="E15:E18"/>
    <mergeCell ref="G6:L6"/>
    <mergeCell ref="B11:L11"/>
    <mergeCell ref="B12:L12"/>
    <mergeCell ref="H8:L8"/>
    <mergeCell ref="H9:L9"/>
    <mergeCell ref="B13:L13"/>
    <mergeCell ref="A15:A18"/>
    <mergeCell ref="B15:B18"/>
    <mergeCell ref="C15:C18"/>
    <mergeCell ref="D15:D18"/>
    <mergeCell ref="A38:L38"/>
    <mergeCell ref="A42:L42"/>
    <mergeCell ref="F15:F18"/>
    <mergeCell ref="G15:G18"/>
    <mergeCell ref="H15:H18"/>
    <mergeCell ref="I15:I18"/>
    <mergeCell ref="J15:J18"/>
    <mergeCell ref="K15:K18"/>
    <mergeCell ref="L15:L18"/>
    <mergeCell ref="B20:L20"/>
    <mergeCell ref="A32:L32"/>
    <mergeCell ref="A35:L35"/>
    <mergeCell ref="A63:L63"/>
    <mergeCell ref="A66:L66"/>
    <mergeCell ref="A45:L45"/>
    <mergeCell ref="A48:L48"/>
    <mergeCell ref="A51:L51"/>
    <mergeCell ref="A54:L54"/>
    <mergeCell ref="A57:L57"/>
    <mergeCell ref="A60:L60"/>
  </mergeCells>
  <printOptions/>
  <pageMargins left="0.1968503937007874" right="0.1968503937007874" top="0.27" bottom="0.15" header="0.22" footer="0.15"/>
  <pageSetup fitToHeight="0" fitToWidth="1"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72"/>
  <sheetViews>
    <sheetView zoomScale="130" zoomScaleNormal="130" zoomScalePageLayoutView="0" workbookViewId="0" topLeftCell="A4">
      <selection activeCell="E19" sqref="E19"/>
    </sheetView>
  </sheetViews>
  <sheetFormatPr defaultColWidth="9.140625" defaultRowHeight="12.75"/>
  <cols>
    <col min="1" max="1" width="5.140625" style="4" customWidth="1"/>
    <col min="2" max="2" width="48.8515625" style="4" customWidth="1"/>
    <col min="3" max="3" width="6.7109375" style="4" customWidth="1"/>
    <col min="4" max="4" width="9.140625" style="4" customWidth="1"/>
    <col min="5" max="5" width="10.57421875" style="4" customWidth="1"/>
    <col min="6" max="6" width="14.140625" style="4" customWidth="1"/>
    <col min="7" max="7" width="12.28125" style="4" customWidth="1"/>
    <col min="8" max="8" width="14.57421875" style="11" customWidth="1"/>
    <col min="9" max="9" width="12.57421875" style="4" customWidth="1"/>
    <col min="10" max="10" width="12.28125" style="4" customWidth="1"/>
    <col min="11" max="12" width="13.00390625" style="4" customWidth="1"/>
    <col min="13" max="13" width="1.421875" style="4" customWidth="1"/>
    <col min="14" max="16384" width="9.140625" style="4" customWidth="1"/>
  </cols>
  <sheetData>
    <row r="1" ht="9" customHeight="1"/>
    <row r="2" spans="7:12" ht="12.75" customHeight="1">
      <c r="G2" s="51" t="s">
        <v>62</v>
      </c>
      <c r="H2" s="51"/>
      <c r="I2" s="51"/>
      <c r="J2" s="51"/>
      <c r="K2" s="51"/>
      <c r="L2" s="51"/>
    </row>
    <row r="3" spans="7:13" ht="14.25" customHeight="1">
      <c r="G3" s="5"/>
      <c r="H3" s="5"/>
      <c r="I3" s="3"/>
      <c r="J3" s="3"/>
      <c r="K3" s="3"/>
      <c r="L3" s="3" t="s">
        <v>13</v>
      </c>
      <c r="M3" s="6"/>
    </row>
    <row r="4" spans="7:13" ht="14.25" customHeight="1">
      <c r="G4" s="5"/>
      <c r="H4" s="61" t="s">
        <v>66</v>
      </c>
      <c r="I4" s="61"/>
      <c r="J4" s="61"/>
      <c r="K4" s="61"/>
      <c r="L4" s="61"/>
      <c r="M4" s="6"/>
    </row>
    <row r="5" spans="7:13" ht="14.25" customHeight="1">
      <c r="G5" s="5"/>
      <c r="H5" s="61" t="s">
        <v>67</v>
      </c>
      <c r="I5" s="61"/>
      <c r="J5" s="61"/>
      <c r="K5" s="61"/>
      <c r="L5" s="61"/>
      <c r="M5" s="6"/>
    </row>
    <row r="6" ht="14.25" customHeight="1"/>
    <row r="7" spans="2:12" ht="14.25">
      <c r="B7" s="54" t="s"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12" ht="14.25" customHeight="1">
      <c r="B8" s="55" t="s">
        <v>69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s="1" customFormat="1" ht="14.25">
      <c r="B9" s="54" t="s">
        <v>77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ht="4.5" customHeight="1"/>
    <row r="11" spans="1:12" ht="24.75" customHeight="1">
      <c r="A11" s="56" t="s">
        <v>29</v>
      </c>
      <c r="B11" s="53" t="s">
        <v>0</v>
      </c>
      <c r="C11" s="53" t="s">
        <v>1</v>
      </c>
      <c r="D11" s="52" t="s">
        <v>2</v>
      </c>
      <c r="E11" s="52" t="s">
        <v>3</v>
      </c>
      <c r="F11" s="52" t="s">
        <v>4</v>
      </c>
      <c r="G11" s="52" t="s">
        <v>5</v>
      </c>
      <c r="H11" s="60" t="s">
        <v>23</v>
      </c>
      <c r="I11" s="52" t="s">
        <v>24</v>
      </c>
      <c r="J11" s="52" t="s">
        <v>25</v>
      </c>
      <c r="K11" s="52" t="s">
        <v>26</v>
      </c>
      <c r="L11" s="52" t="s">
        <v>27</v>
      </c>
    </row>
    <row r="12" spans="1:12" ht="27" customHeight="1">
      <c r="A12" s="57"/>
      <c r="B12" s="53"/>
      <c r="C12" s="53"/>
      <c r="D12" s="52"/>
      <c r="E12" s="52"/>
      <c r="F12" s="52"/>
      <c r="G12" s="52"/>
      <c r="H12" s="60"/>
      <c r="I12" s="52"/>
      <c r="J12" s="52"/>
      <c r="K12" s="52"/>
      <c r="L12" s="52"/>
    </row>
    <row r="13" spans="1:12" ht="18.75" customHeight="1">
      <c r="A13" s="57"/>
      <c r="B13" s="53"/>
      <c r="C13" s="53"/>
      <c r="D13" s="52"/>
      <c r="E13" s="52"/>
      <c r="F13" s="52"/>
      <c r="G13" s="52"/>
      <c r="H13" s="60"/>
      <c r="I13" s="52"/>
      <c r="J13" s="52"/>
      <c r="K13" s="52"/>
      <c r="L13" s="52"/>
    </row>
    <row r="14" spans="1:12" ht="60" customHeight="1">
      <c r="A14" s="58"/>
      <c r="B14" s="53"/>
      <c r="C14" s="53"/>
      <c r="D14" s="52"/>
      <c r="E14" s="52"/>
      <c r="F14" s="52"/>
      <c r="G14" s="52"/>
      <c r="H14" s="60"/>
      <c r="I14" s="52"/>
      <c r="J14" s="52"/>
      <c r="K14" s="52"/>
      <c r="L14" s="52"/>
    </row>
    <row r="15" spans="1:12" ht="12.75">
      <c r="A15" s="25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8">
        <v>7</v>
      </c>
      <c r="I15" s="7">
        <v>8</v>
      </c>
      <c r="J15" s="7">
        <v>9</v>
      </c>
      <c r="K15" s="7">
        <v>10</v>
      </c>
      <c r="L15" s="7">
        <v>11</v>
      </c>
    </row>
    <row r="16" spans="1:12" ht="12.75" customHeight="1">
      <c r="A16" s="25"/>
      <c r="B16" s="59" t="s">
        <v>70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36">
      <c r="A17" s="25">
        <v>1</v>
      </c>
      <c r="B17" s="18" t="s">
        <v>30</v>
      </c>
      <c r="C17" s="17" t="str">
        <f>C29</f>
        <v>%</v>
      </c>
      <c r="D17" s="17">
        <v>78</v>
      </c>
      <c r="E17" s="17">
        <v>78</v>
      </c>
      <c r="F17" s="17" t="s">
        <v>7</v>
      </c>
      <c r="G17" s="17" t="s">
        <v>7</v>
      </c>
      <c r="H17" s="19" t="s">
        <v>7</v>
      </c>
      <c r="I17" s="17" t="s">
        <v>7</v>
      </c>
      <c r="J17" s="17" t="s">
        <v>7</v>
      </c>
      <c r="K17" s="21">
        <f>IF(D17&gt;E17,D17/E17,E17/D17)*100</f>
        <v>100</v>
      </c>
      <c r="L17" s="17" t="s">
        <v>7</v>
      </c>
    </row>
    <row r="18" spans="1:12" ht="63.75">
      <c r="A18" s="25">
        <v>2</v>
      </c>
      <c r="B18" s="26" t="s">
        <v>31</v>
      </c>
      <c r="C18" s="17" t="s">
        <v>6</v>
      </c>
      <c r="D18" s="17">
        <v>74</v>
      </c>
      <c r="E18" s="17">
        <v>74</v>
      </c>
      <c r="F18" s="17"/>
      <c r="G18" s="17"/>
      <c r="H18" s="19"/>
      <c r="I18" s="17"/>
      <c r="J18" s="17"/>
      <c r="K18" s="21">
        <f aca="true" t="shared" si="0" ref="K18:K25">IF(D18&gt;E18,D18/E18,E18/D18)*100</f>
        <v>100</v>
      </c>
      <c r="L18" s="17"/>
    </row>
    <row r="19" spans="1:12" ht="24">
      <c r="A19" s="25">
        <v>3</v>
      </c>
      <c r="B19" s="18" t="s">
        <v>32</v>
      </c>
      <c r="C19" s="17" t="s">
        <v>6</v>
      </c>
      <c r="D19" s="17">
        <v>71</v>
      </c>
      <c r="E19" s="17">
        <v>71</v>
      </c>
      <c r="F19" s="17"/>
      <c r="G19" s="17"/>
      <c r="H19" s="19"/>
      <c r="I19" s="17"/>
      <c r="J19" s="17"/>
      <c r="K19" s="21">
        <f t="shared" si="0"/>
        <v>100</v>
      </c>
      <c r="L19" s="17"/>
    </row>
    <row r="20" spans="1:12" ht="48">
      <c r="A20" s="25">
        <v>4</v>
      </c>
      <c r="B20" s="18" t="s">
        <v>33</v>
      </c>
      <c r="C20" s="17" t="s">
        <v>6</v>
      </c>
      <c r="D20" s="17">
        <v>69</v>
      </c>
      <c r="E20" s="17">
        <v>69</v>
      </c>
      <c r="F20" s="17"/>
      <c r="G20" s="17"/>
      <c r="H20" s="19"/>
      <c r="I20" s="17"/>
      <c r="J20" s="17"/>
      <c r="K20" s="21">
        <f t="shared" si="0"/>
        <v>100</v>
      </c>
      <c r="L20" s="17"/>
    </row>
    <row r="21" spans="1:12" ht="36">
      <c r="A21" s="25">
        <v>5</v>
      </c>
      <c r="B21" s="18" t="s">
        <v>34</v>
      </c>
      <c r="C21" s="17" t="str">
        <f>C32</f>
        <v>%</v>
      </c>
      <c r="D21" s="17">
        <v>83</v>
      </c>
      <c r="E21" s="17">
        <v>83</v>
      </c>
      <c r="F21" s="17"/>
      <c r="G21" s="17"/>
      <c r="H21" s="19"/>
      <c r="I21" s="17"/>
      <c r="J21" s="17"/>
      <c r="K21" s="21">
        <f t="shared" si="0"/>
        <v>100</v>
      </c>
      <c r="L21" s="17"/>
    </row>
    <row r="22" spans="1:12" ht="36">
      <c r="A22" s="25">
        <v>6</v>
      </c>
      <c r="B22" s="18" t="s">
        <v>72</v>
      </c>
      <c r="C22" s="17" t="s">
        <v>6</v>
      </c>
      <c r="D22" s="17">
        <v>73</v>
      </c>
      <c r="E22" s="17">
        <v>73</v>
      </c>
      <c r="F22" s="17"/>
      <c r="G22" s="17"/>
      <c r="H22" s="19"/>
      <c r="I22" s="17"/>
      <c r="J22" s="17"/>
      <c r="K22" s="21">
        <f t="shared" si="0"/>
        <v>100</v>
      </c>
      <c r="L22" s="17"/>
    </row>
    <row r="23" spans="1:12" ht="36">
      <c r="A23" s="25">
        <v>7</v>
      </c>
      <c r="B23" s="18" t="s">
        <v>35</v>
      </c>
      <c r="C23" s="17" t="s">
        <v>37</v>
      </c>
      <c r="D23" s="17">
        <v>1</v>
      </c>
      <c r="E23" s="17">
        <v>1</v>
      </c>
      <c r="F23" s="17"/>
      <c r="G23" s="17"/>
      <c r="H23" s="19"/>
      <c r="I23" s="17"/>
      <c r="J23" s="17"/>
      <c r="K23" s="21">
        <f t="shared" si="0"/>
        <v>100</v>
      </c>
      <c r="L23" s="17"/>
    </row>
    <row r="24" spans="1:12" ht="36">
      <c r="A24" s="25">
        <v>8</v>
      </c>
      <c r="B24" s="18" t="s">
        <v>73</v>
      </c>
      <c r="C24" s="17" t="s">
        <v>6</v>
      </c>
      <c r="D24" s="17">
        <v>99</v>
      </c>
      <c r="E24" s="17">
        <v>99</v>
      </c>
      <c r="F24" s="17"/>
      <c r="G24" s="17"/>
      <c r="H24" s="19"/>
      <c r="I24" s="17"/>
      <c r="J24" s="17"/>
      <c r="K24" s="21">
        <f t="shared" si="0"/>
        <v>100</v>
      </c>
      <c r="L24" s="17"/>
    </row>
    <row r="25" spans="1:12" ht="25.5">
      <c r="A25" s="25">
        <v>9</v>
      </c>
      <c r="B25" s="26" t="s">
        <v>36</v>
      </c>
      <c r="C25" s="17" t="s">
        <v>6</v>
      </c>
      <c r="D25" s="17">
        <v>98</v>
      </c>
      <c r="E25" s="17">
        <v>98</v>
      </c>
      <c r="F25" s="17"/>
      <c r="G25" s="17"/>
      <c r="H25" s="19"/>
      <c r="I25" s="17"/>
      <c r="J25" s="17"/>
      <c r="K25" s="21">
        <f t="shared" si="0"/>
        <v>100</v>
      </c>
      <c r="L25" s="17"/>
    </row>
    <row r="26" spans="1:12" ht="36">
      <c r="A26" s="25">
        <v>10</v>
      </c>
      <c r="B26" s="18" t="s">
        <v>74</v>
      </c>
      <c r="C26" s="17" t="s">
        <v>37</v>
      </c>
      <c r="D26" s="17">
        <v>1</v>
      </c>
      <c r="E26" s="17">
        <v>1</v>
      </c>
      <c r="F26" s="17" t="s">
        <v>7</v>
      </c>
      <c r="G26" s="17" t="s">
        <v>7</v>
      </c>
      <c r="H26" s="19" t="s">
        <v>7</v>
      </c>
      <c r="I26" s="17" t="s">
        <v>7</v>
      </c>
      <c r="J26" s="17" t="s">
        <v>7</v>
      </c>
      <c r="K26" s="21">
        <v>100</v>
      </c>
      <c r="L26" s="17" t="s">
        <v>7</v>
      </c>
    </row>
    <row r="27" spans="1:12" ht="12.75">
      <c r="A27" s="25"/>
      <c r="B27" s="20" t="s">
        <v>8</v>
      </c>
      <c r="C27" s="17"/>
      <c r="D27" s="17" t="s">
        <v>7</v>
      </c>
      <c r="E27" s="17" t="s">
        <v>7</v>
      </c>
      <c r="F27" s="17" t="s">
        <v>7</v>
      </c>
      <c r="G27" s="17" t="s">
        <v>7</v>
      </c>
      <c r="H27" s="23">
        <f>H30+H33+H37+H40+H43+H46+H49+H52+H55+H58+H61+H64</f>
        <v>56266.9</v>
      </c>
      <c r="I27" s="17" t="s">
        <v>7</v>
      </c>
      <c r="J27" s="17" t="s">
        <v>7</v>
      </c>
      <c r="K27" s="17" t="s">
        <v>7</v>
      </c>
      <c r="L27" s="21">
        <f>AVERAGE(K17:K26)</f>
        <v>100</v>
      </c>
    </row>
    <row r="28" spans="1:12" ht="12.75" customHeight="1">
      <c r="A28" s="48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1:12" ht="25.5" customHeight="1">
      <c r="A29" s="29">
        <v>1</v>
      </c>
      <c r="B29" s="18" t="s">
        <v>30</v>
      </c>
      <c r="C29" s="17" t="s">
        <v>6</v>
      </c>
      <c r="D29" s="17">
        <v>78</v>
      </c>
      <c r="E29" s="17">
        <v>78</v>
      </c>
      <c r="F29" s="22">
        <f>IF(D29&gt;E29,D29/E29,E29/D29)*100</f>
        <v>100</v>
      </c>
      <c r="G29" s="17" t="s">
        <v>7</v>
      </c>
      <c r="H29" s="19" t="s">
        <v>7</v>
      </c>
      <c r="I29" s="17" t="s">
        <v>7</v>
      </c>
      <c r="J29" s="17" t="s">
        <v>7</v>
      </c>
      <c r="K29" s="17" t="s">
        <v>7</v>
      </c>
      <c r="L29" s="17" t="s">
        <v>7</v>
      </c>
    </row>
    <row r="30" spans="1:12" ht="12.75">
      <c r="A30" s="25"/>
      <c r="B30" s="20" t="s">
        <v>22</v>
      </c>
      <c r="C30" s="20"/>
      <c r="D30" s="17" t="s">
        <v>7</v>
      </c>
      <c r="E30" s="17" t="s">
        <v>7</v>
      </c>
      <c r="F30" s="17" t="s">
        <v>7</v>
      </c>
      <c r="G30" s="22">
        <f>AVERAGE(F29:F29)</f>
        <v>100</v>
      </c>
      <c r="H30" s="27">
        <v>850.9</v>
      </c>
      <c r="I30" s="24">
        <f>H30/H27</f>
        <v>0.0151</v>
      </c>
      <c r="J30" s="21">
        <f>G30*I30</f>
        <v>1.51</v>
      </c>
      <c r="K30" s="17" t="s">
        <v>7</v>
      </c>
      <c r="L30" s="17" t="s">
        <v>7</v>
      </c>
    </row>
    <row r="31" spans="1:12" ht="12.75" customHeight="1">
      <c r="A31" s="48" t="s">
        <v>39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</row>
    <row r="32" spans="1:12" ht="60">
      <c r="A32" s="29">
        <v>2</v>
      </c>
      <c r="B32" s="18" t="s">
        <v>31</v>
      </c>
      <c r="C32" s="17" t="s">
        <v>6</v>
      </c>
      <c r="D32" s="17">
        <v>74</v>
      </c>
      <c r="E32" s="17">
        <v>74</v>
      </c>
      <c r="F32" s="22">
        <f>IF(D32&gt;E32,D32/E32,E32/D32)*100</f>
        <v>100</v>
      </c>
      <c r="G32" s="17" t="s">
        <v>7</v>
      </c>
      <c r="H32" s="19" t="s">
        <v>7</v>
      </c>
      <c r="I32" s="17" t="s">
        <v>7</v>
      </c>
      <c r="J32" s="17" t="s">
        <v>7</v>
      </c>
      <c r="K32" s="17" t="s">
        <v>7</v>
      </c>
      <c r="L32" s="17" t="s">
        <v>7</v>
      </c>
    </row>
    <row r="33" spans="1:12" ht="12.75">
      <c r="A33" s="25"/>
      <c r="B33" s="20" t="s">
        <v>28</v>
      </c>
      <c r="C33" s="20"/>
      <c r="D33" s="17" t="s">
        <v>7</v>
      </c>
      <c r="E33" s="17" t="s">
        <v>7</v>
      </c>
      <c r="F33" s="17" t="s">
        <v>7</v>
      </c>
      <c r="G33" s="22">
        <f>AVERAGE(F32:F32)</f>
        <v>100</v>
      </c>
      <c r="H33" s="28">
        <v>1985</v>
      </c>
      <c r="I33" s="24">
        <f>H33/H27</f>
        <v>0.0353</v>
      </c>
      <c r="J33" s="21">
        <f>G33*I33</f>
        <v>3.53</v>
      </c>
      <c r="K33" s="17" t="s">
        <v>7</v>
      </c>
      <c r="L33" s="17" t="s">
        <v>7</v>
      </c>
    </row>
    <row r="34" spans="1:12" ht="12.75" customHeight="1">
      <c r="A34" s="48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</row>
    <row r="35" spans="1:12" ht="36">
      <c r="A35" s="29">
        <v>3</v>
      </c>
      <c r="B35" s="18" t="s">
        <v>30</v>
      </c>
      <c r="C35" s="17" t="s">
        <v>6</v>
      </c>
      <c r="D35" s="17">
        <v>78</v>
      </c>
      <c r="E35" s="17">
        <v>78</v>
      </c>
      <c r="F35" s="22">
        <f>IF(D35&gt;E35,D35/E35,E35/D35)*100</f>
        <v>100</v>
      </c>
      <c r="G35" s="17" t="s">
        <v>7</v>
      </c>
      <c r="H35" s="19" t="s">
        <v>7</v>
      </c>
      <c r="I35" s="17" t="s">
        <v>7</v>
      </c>
      <c r="J35" s="17" t="s">
        <v>7</v>
      </c>
      <c r="K35" s="17" t="s">
        <v>7</v>
      </c>
      <c r="L35" s="17" t="s">
        <v>7</v>
      </c>
    </row>
    <row r="36" spans="1:12" ht="24">
      <c r="A36" s="25"/>
      <c r="B36" s="18" t="s">
        <v>32</v>
      </c>
      <c r="C36" s="17" t="s">
        <v>6</v>
      </c>
      <c r="D36" s="17">
        <v>71</v>
      </c>
      <c r="E36" s="17">
        <v>71</v>
      </c>
      <c r="F36" s="22">
        <f>IF(D36&gt;E36,D36/E36,E36/D36)*100</f>
        <v>100</v>
      </c>
      <c r="G36" s="17" t="s">
        <v>7</v>
      </c>
      <c r="H36" s="19" t="s">
        <v>7</v>
      </c>
      <c r="I36" s="17" t="s">
        <v>7</v>
      </c>
      <c r="J36" s="17" t="s">
        <v>7</v>
      </c>
      <c r="K36" s="17" t="s">
        <v>7</v>
      </c>
      <c r="L36" s="17" t="s">
        <v>7</v>
      </c>
    </row>
    <row r="37" spans="1:12" ht="12.75">
      <c r="A37" s="25"/>
      <c r="B37" s="20" t="s">
        <v>49</v>
      </c>
      <c r="C37" s="20"/>
      <c r="D37" s="17" t="s">
        <v>7</v>
      </c>
      <c r="E37" s="17" t="s">
        <v>7</v>
      </c>
      <c r="F37" s="17" t="s">
        <v>7</v>
      </c>
      <c r="G37" s="22">
        <f>AVERAGE(F35:F36)</f>
        <v>100</v>
      </c>
      <c r="H37" s="27">
        <v>5800</v>
      </c>
      <c r="I37" s="24">
        <f>H37/H27</f>
        <v>0.1031</v>
      </c>
      <c r="J37" s="21">
        <f>G37*I37</f>
        <v>10.31</v>
      </c>
      <c r="K37" s="17" t="s">
        <v>7</v>
      </c>
      <c r="L37" s="17" t="s">
        <v>7</v>
      </c>
    </row>
    <row r="38" spans="1:12" ht="12.75" customHeight="1">
      <c r="A38" s="48" t="s">
        <v>41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</row>
    <row r="39" spans="1:12" ht="48">
      <c r="A39" s="29">
        <v>4</v>
      </c>
      <c r="B39" s="18" t="s">
        <v>33</v>
      </c>
      <c r="C39" s="17" t="s">
        <v>6</v>
      </c>
      <c r="D39" s="17">
        <v>69</v>
      </c>
      <c r="E39" s="17">
        <v>69</v>
      </c>
      <c r="F39" s="22">
        <f>IF(D39&gt;E39,D39/E39,E39/D39)*100</f>
        <v>100</v>
      </c>
      <c r="G39" s="17" t="s">
        <v>7</v>
      </c>
      <c r="H39" s="19" t="s">
        <v>7</v>
      </c>
      <c r="I39" s="17" t="s">
        <v>7</v>
      </c>
      <c r="J39" s="17" t="s">
        <v>7</v>
      </c>
      <c r="K39" s="17" t="s">
        <v>7</v>
      </c>
      <c r="L39" s="17" t="s">
        <v>7</v>
      </c>
    </row>
    <row r="40" spans="1:12" ht="12.75">
      <c r="A40" s="25"/>
      <c r="B40" s="20" t="s">
        <v>48</v>
      </c>
      <c r="C40" s="20"/>
      <c r="D40" s="17" t="s">
        <v>7</v>
      </c>
      <c r="E40" s="17" t="s">
        <v>7</v>
      </c>
      <c r="F40" s="17" t="s">
        <v>7</v>
      </c>
      <c r="G40" s="22">
        <f>AVERAGE(F39:F39)</f>
        <v>100</v>
      </c>
      <c r="H40" s="27">
        <v>846</v>
      </c>
      <c r="I40" s="24">
        <f>H40/H27</f>
        <v>0.015</v>
      </c>
      <c r="J40" s="21">
        <f>G40*I40</f>
        <v>1.5</v>
      </c>
      <c r="K40" s="17" t="s">
        <v>7</v>
      </c>
      <c r="L40" s="17" t="s">
        <v>7</v>
      </c>
    </row>
    <row r="41" spans="1:12" ht="12.75" customHeight="1">
      <c r="A41" s="48" t="s">
        <v>42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</row>
    <row r="42" spans="1:12" ht="36">
      <c r="A42" s="29">
        <v>5</v>
      </c>
      <c r="B42" s="18" t="s">
        <v>34</v>
      </c>
      <c r="C42" s="17" t="s">
        <v>6</v>
      </c>
      <c r="D42" s="17">
        <v>83</v>
      </c>
      <c r="E42" s="17">
        <v>83</v>
      </c>
      <c r="F42" s="22">
        <f>IF(D42&gt;E42,D42/E42,E42/D42)*100</f>
        <v>100</v>
      </c>
      <c r="G42" s="17" t="s">
        <v>7</v>
      </c>
      <c r="H42" s="19" t="s">
        <v>7</v>
      </c>
      <c r="I42" s="17" t="s">
        <v>7</v>
      </c>
      <c r="J42" s="17" t="s">
        <v>7</v>
      </c>
      <c r="K42" s="17" t="s">
        <v>7</v>
      </c>
      <c r="L42" s="17" t="s">
        <v>7</v>
      </c>
    </row>
    <row r="43" spans="1:12" ht="12.75">
      <c r="A43" s="25"/>
      <c r="B43" s="20" t="s">
        <v>47</v>
      </c>
      <c r="C43" s="20"/>
      <c r="D43" s="17" t="s">
        <v>7</v>
      </c>
      <c r="E43" s="17" t="s">
        <v>7</v>
      </c>
      <c r="F43" s="17" t="s">
        <v>7</v>
      </c>
      <c r="G43" s="22">
        <f>AVERAGE(F42:F42)</f>
        <v>100</v>
      </c>
      <c r="H43" s="28">
        <v>2512</v>
      </c>
      <c r="I43" s="24">
        <f>H43/H27</f>
        <v>0.0446</v>
      </c>
      <c r="J43" s="21">
        <f>G43*I43</f>
        <v>4.46</v>
      </c>
      <c r="K43" s="17" t="s">
        <v>7</v>
      </c>
      <c r="L43" s="17" t="s">
        <v>7</v>
      </c>
    </row>
    <row r="44" spans="1:12" ht="12.75" customHeight="1">
      <c r="A44" s="48" t="s">
        <v>43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0"/>
    </row>
    <row r="45" spans="1:12" ht="36">
      <c r="A45" s="29">
        <v>6</v>
      </c>
      <c r="B45" s="18" t="s">
        <v>72</v>
      </c>
      <c r="C45" s="17" t="s">
        <v>6</v>
      </c>
      <c r="D45" s="17">
        <v>73</v>
      </c>
      <c r="E45" s="17">
        <v>73</v>
      </c>
      <c r="F45" s="22">
        <f>IF(D45&gt;E45,D45/E45,E45/D45)*100</f>
        <v>100</v>
      </c>
      <c r="G45" s="17" t="s">
        <v>7</v>
      </c>
      <c r="H45" s="19" t="s">
        <v>7</v>
      </c>
      <c r="I45" s="17" t="s">
        <v>7</v>
      </c>
      <c r="J45" s="17" t="s">
        <v>7</v>
      </c>
      <c r="K45" s="17" t="s">
        <v>7</v>
      </c>
      <c r="L45" s="17" t="s">
        <v>7</v>
      </c>
    </row>
    <row r="46" spans="1:12" ht="12.75">
      <c r="A46" s="25"/>
      <c r="B46" s="20" t="s">
        <v>46</v>
      </c>
      <c r="C46" s="20"/>
      <c r="D46" s="17" t="s">
        <v>7</v>
      </c>
      <c r="E46" s="17" t="s">
        <v>7</v>
      </c>
      <c r="F46" s="17" t="s">
        <v>7</v>
      </c>
      <c r="G46" s="22">
        <f>AVERAGE(F45:F45)</f>
        <v>100</v>
      </c>
      <c r="H46" s="28">
        <v>1077.7</v>
      </c>
      <c r="I46" s="24">
        <f>H46/H27</f>
        <v>0.0192</v>
      </c>
      <c r="J46" s="21">
        <f>G46*I46</f>
        <v>1.92</v>
      </c>
      <c r="K46" s="17" t="s">
        <v>7</v>
      </c>
      <c r="L46" s="17" t="s">
        <v>7</v>
      </c>
    </row>
    <row r="47" spans="1:12" ht="12.75" customHeight="1">
      <c r="A47" s="48" t="s">
        <v>44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1:12" ht="36">
      <c r="A48" s="29">
        <v>7</v>
      </c>
      <c r="B48" s="18" t="s">
        <v>34</v>
      </c>
      <c r="C48" s="17" t="s">
        <v>6</v>
      </c>
      <c r="D48" s="17">
        <v>83</v>
      </c>
      <c r="E48" s="17">
        <v>83</v>
      </c>
      <c r="F48" s="22">
        <f>IF(D48&gt;E48,D48/E48,E48/D48)*100</f>
        <v>100</v>
      </c>
      <c r="G48" s="17" t="s">
        <v>7</v>
      </c>
      <c r="H48" s="19" t="s">
        <v>7</v>
      </c>
      <c r="I48" s="17" t="s">
        <v>7</v>
      </c>
      <c r="J48" s="17" t="s">
        <v>7</v>
      </c>
      <c r="K48" s="17" t="s">
        <v>7</v>
      </c>
      <c r="L48" s="17" t="s">
        <v>7</v>
      </c>
    </row>
    <row r="49" spans="1:12" ht="12.75">
      <c r="A49" s="25"/>
      <c r="B49" s="20" t="s">
        <v>45</v>
      </c>
      <c r="C49" s="20"/>
      <c r="D49" s="17" t="s">
        <v>7</v>
      </c>
      <c r="E49" s="17" t="s">
        <v>7</v>
      </c>
      <c r="F49" s="17" t="s">
        <v>7</v>
      </c>
      <c r="G49" s="22">
        <f>AVERAGE(F48:F48)</f>
        <v>100</v>
      </c>
      <c r="H49" s="28">
        <v>984</v>
      </c>
      <c r="I49" s="24">
        <f>H49/H27</f>
        <v>0.0175</v>
      </c>
      <c r="J49" s="21">
        <f>G49*I49</f>
        <v>1.75</v>
      </c>
      <c r="K49" s="17" t="s">
        <v>7</v>
      </c>
      <c r="L49" s="17" t="s">
        <v>7</v>
      </c>
    </row>
    <row r="50" spans="1:12" ht="12.75" customHeight="1">
      <c r="A50" s="48" t="s">
        <v>55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</row>
    <row r="51" spans="1:12" ht="36">
      <c r="A51" s="29">
        <v>8</v>
      </c>
      <c r="B51" s="18" t="s">
        <v>35</v>
      </c>
      <c r="C51" s="17" t="s">
        <v>6</v>
      </c>
      <c r="D51" s="17">
        <v>1</v>
      </c>
      <c r="E51" s="17">
        <v>1</v>
      </c>
      <c r="F51" s="22">
        <f>IF(D51&gt;E51,D51/E51,E51/D51)*100</f>
        <v>100</v>
      </c>
      <c r="G51" s="17" t="s">
        <v>7</v>
      </c>
      <c r="H51" s="19" t="s">
        <v>7</v>
      </c>
      <c r="I51" s="17" t="s">
        <v>7</v>
      </c>
      <c r="J51" s="17" t="s">
        <v>7</v>
      </c>
      <c r="K51" s="17" t="s">
        <v>7</v>
      </c>
      <c r="L51" s="17" t="s">
        <v>7</v>
      </c>
    </row>
    <row r="52" spans="1:12" ht="12.75">
      <c r="A52" s="25"/>
      <c r="B52" s="20" t="s">
        <v>50</v>
      </c>
      <c r="C52" s="20"/>
      <c r="D52" s="17" t="s">
        <v>7</v>
      </c>
      <c r="E52" s="17" t="s">
        <v>7</v>
      </c>
      <c r="F52" s="17" t="s">
        <v>7</v>
      </c>
      <c r="G52" s="22">
        <f>AVERAGE(F51:F51)</f>
        <v>100</v>
      </c>
      <c r="H52" s="28">
        <v>0</v>
      </c>
      <c r="I52" s="24">
        <f>H52/H27</f>
        <v>0</v>
      </c>
      <c r="J52" s="21">
        <f>G52*I52</f>
        <v>0</v>
      </c>
      <c r="K52" s="17" t="s">
        <v>7</v>
      </c>
      <c r="L52" s="17" t="s">
        <v>7</v>
      </c>
    </row>
    <row r="53" spans="1:12" ht="12.75" customHeight="1">
      <c r="A53" s="48" t="s">
        <v>56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 ht="36">
      <c r="A54" s="29">
        <v>9</v>
      </c>
      <c r="B54" s="18" t="s">
        <v>73</v>
      </c>
      <c r="C54" s="17" t="s">
        <v>6</v>
      </c>
      <c r="D54" s="17">
        <v>99</v>
      </c>
      <c r="E54" s="17">
        <v>99</v>
      </c>
      <c r="F54" s="22">
        <f>IF(D54&gt;E54,D54/E54,E54/D54)*100</f>
        <v>100</v>
      </c>
      <c r="G54" s="17" t="s">
        <v>7</v>
      </c>
      <c r="H54" s="19" t="s">
        <v>7</v>
      </c>
      <c r="I54" s="17" t="s">
        <v>7</v>
      </c>
      <c r="J54" s="17" t="s">
        <v>7</v>
      </c>
      <c r="K54" s="17" t="s">
        <v>7</v>
      </c>
      <c r="L54" s="17" t="s">
        <v>7</v>
      </c>
    </row>
    <row r="55" spans="1:12" ht="12.75">
      <c r="A55" s="25"/>
      <c r="B55" s="20" t="s">
        <v>51</v>
      </c>
      <c r="C55" s="20"/>
      <c r="D55" s="17" t="s">
        <v>7</v>
      </c>
      <c r="E55" s="17" t="s">
        <v>7</v>
      </c>
      <c r="F55" s="17" t="s">
        <v>7</v>
      </c>
      <c r="G55" s="22">
        <f>AVERAGE(F54:F54)</f>
        <v>100</v>
      </c>
      <c r="H55" s="28">
        <v>0</v>
      </c>
      <c r="I55" s="24">
        <f>H55/H27</f>
        <v>0</v>
      </c>
      <c r="J55" s="21">
        <f>G55*I55</f>
        <v>0</v>
      </c>
      <c r="K55" s="17" t="s">
        <v>7</v>
      </c>
      <c r="L55" s="17" t="s">
        <v>7</v>
      </c>
    </row>
    <row r="56" spans="1:12" ht="12.75" customHeight="1">
      <c r="A56" s="48" t="s">
        <v>57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0"/>
    </row>
    <row r="57" spans="1:12" ht="36">
      <c r="A57" s="29">
        <v>10</v>
      </c>
      <c r="B57" s="18" t="s">
        <v>73</v>
      </c>
      <c r="C57" s="17" t="s">
        <v>6</v>
      </c>
      <c r="D57" s="17">
        <v>99</v>
      </c>
      <c r="E57" s="17">
        <v>99</v>
      </c>
      <c r="F57" s="22">
        <f>IF(D57&gt;E57,D57/E57,E57/D57)*100</f>
        <v>100</v>
      </c>
      <c r="G57" s="17" t="s">
        <v>7</v>
      </c>
      <c r="H57" s="19" t="s">
        <v>7</v>
      </c>
      <c r="I57" s="17" t="s">
        <v>7</v>
      </c>
      <c r="J57" s="17" t="s">
        <v>7</v>
      </c>
      <c r="K57" s="17" t="s">
        <v>7</v>
      </c>
      <c r="L57" s="17" t="s">
        <v>7</v>
      </c>
    </row>
    <row r="58" spans="1:12" ht="12.75">
      <c r="A58" s="25"/>
      <c r="B58" s="20" t="s">
        <v>52</v>
      </c>
      <c r="C58" s="20"/>
      <c r="D58" s="17" t="s">
        <v>7</v>
      </c>
      <c r="E58" s="17" t="s">
        <v>7</v>
      </c>
      <c r="F58" s="17" t="s">
        <v>7</v>
      </c>
      <c r="G58" s="22">
        <f>AVERAGE(F57:F57)</f>
        <v>100</v>
      </c>
      <c r="H58" s="28">
        <v>0</v>
      </c>
      <c r="I58" s="24">
        <f>H58/H27</f>
        <v>0</v>
      </c>
      <c r="J58" s="21">
        <f>G58*I58</f>
        <v>0</v>
      </c>
      <c r="K58" s="17" t="s">
        <v>7</v>
      </c>
      <c r="L58" s="17" t="s">
        <v>7</v>
      </c>
    </row>
    <row r="59" spans="1:12" ht="12.75" customHeight="1">
      <c r="A59" s="48" t="s">
        <v>75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0"/>
    </row>
    <row r="60" spans="1:12" ht="24">
      <c r="A60" s="29">
        <v>11</v>
      </c>
      <c r="B60" s="18" t="s">
        <v>36</v>
      </c>
      <c r="C60" s="17" t="s">
        <v>6</v>
      </c>
      <c r="D60" s="17">
        <v>98</v>
      </c>
      <c r="E60" s="17">
        <v>98</v>
      </c>
      <c r="F60" s="22">
        <f>IF(D60&gt;E60,D60/E60,E60/D60)*100</f>
        <v>100</v>
      </c>
      <c r="G60" s="17" t="s">
        <v>7</v>
      </c>
      <c r="H60" s="19" t="s">
        <v>7</v>
      </c>
      <c r="I60" s="17" t="s">
        <v>7</v>
      </c>
      <c r="J60" s="17" t="s">
        <v>7</v>
      </c>
      <c r="K60" s="17" t="s">
        <v>7</v>
      </c>
      <c r="L60" s="17" t="s">
        <v>7</v>
      </c>
    </row>
    <row r="61" spans="1:12" ht="12.75">
      <c r="A61" s="25"/>
      <c r="B61" s="20" t="s">
        <v>53</v>
      </c>
      <c r="C61" s="20"/>
      <c r="D61" s="17" t="s">
        <v>7</v>
      </c>
      <c r="E61" s="17" t="s">
        <v>7</v>
      </c>
      <c r="F61" s="17" t="s">
        <v>7</v>
      </c>
      <c r="G61" s="22">
        <f>AVERAGE(F60:F60)</f>
        <v>100</v>
      </c>
      <c r="H61" s="28">
        <v>41911.3</v>
      </c>
      <c r="I61" s="24">
        <f>H61/H27</f>
        <v>0.7449</v>
      </c>
      <c r="J61" s="21">
        <f>G61*I61</f>
        <v>74.49</v>
      </c>
      <c r="K61" s="17" t="s">
        <v>7</v>
      </c>
      <c r="L61" s="17" t="s">
        <v>7</v>
      </c>
    </row>
    <row r="62" spans="1:12" ht="12.75" customHeight="1">
      <c r="A62" s="48" t="s">
        <v>58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50"/>
    </row>
    <row r="63" spans="1:12" ht="36">
      <c r="A63" s="29">
        <v>12</v>
      </c>
      <c r="B63" s="18" t="s">
        <v>74</v>
      </c>
      <c r="C63" s="17" t="s">
        <v>6</v>
      </c>
      <c r="D63" s="17">
        <v>1</v>
      </c>
      <c r="E63" s="17">
        <v>1</v>
      </c>
      <c r="F63" s="22">
        <f>IF(D63&gt;E63,D63/E63,E63/D63)*100</f>
        <v>100</v>
      </c>
      <c r="G63" s="17" t="s">
        <v>7</v>
      </c>
      <c r="H63" s="19" t="s">
        <v>7</v>
      </c>
      <c r="I63" s="17" t="s">
        <v>7</v>
      </c>
      <c r="J63" s="17" t="s">
        <v>7</v>
      </c>
      <c r="K63" s="17" t="s">
        <v>7</v>
      </c>
      <c r="L63" s="17" t="s">
        <v>7</v>
      </c>
    </row>
    <row r="64" spans="1:12" ht="12.75">
      <c r="A64" s="25"/>
      <c r="B64" s="20" t="s">
        <v>54</v>
      </c>
      <c r="C64" s="20"/>
      <c r="D64" s="17" t="s">
        <v>7</v>
      </c>
      <c r="E64" s="17" t="s">
        <v>7</v>
      </c>
      <c r="F64" s="17" t="s">
        <v>7</v>
      </c>
      <c r="G64" s="22">
        <f>AVERAGE(F63:F63)</f>
        <v>100</v>
      </c>
      <c r="H64" s="28">
        <v>300</v>
      </c>
      <c r="I64" s="24">
        <f>H64/H27</f>
        <v>0.0053</v>
      </c>
      <c r="J64" s="21">
        <f>G64*I64</f>
        <v>0.53</v>
      </c>
      <c r="K64" s="17" t="s">
        <v>7</v>
      </c>
      <c r="L64" s="17" t="s">
        <v>7</v>
      </c>
    </row>
    <row r="65" spans="2:12" ht="12.75">
      <c r="B65" s="9"/>
      <c r="C65" s="9"/>
      <c r="D65" s="9"/>
      <c r="E65" s="9"/>
      <c r="F65" s="9"/>
      <c r="G65" s="9"/>
      <c r="H65" s="10"/>
      <c r="I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10"/>
      <c r="I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10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10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10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10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10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10"/>
      <c r="I72" s="9"/>
      <c r="J72" s="9"/>
      <c r="K72" s="9"/>
      <c r="L72" s="9"/>
    </row>
  </sheetData>
  <sheetProtection/>
  <mergeCells count="31">
    <mergeCell ref="E11:E14"/>
    <mergeCell ref="G2:L2"/>
    <mergeCell ref="B7:L7"/>
    <mergeCell ref="B8:L8"/>
    <mergeCell ref="H4:L4"/>
    <mergeCell ref="H5:L5"/>
    <mergeCell ref="B9:L9"/>
    <mergeCell ref="A11:A14"/>
    <mergeCell ref="B11:B14"/>
    <mergeCell ref="C11:C14"/>
    <mergeCell ref="D11:D14"/>
    <mergeCell ref="A34:L34"/>
    <mergeCell ref="A38:L38"/>
    <mergeCell ref="F11:F14"/>
    <mergeCell ref="G11:G14"/>
    <mergeCell ref="H11:H14"/>
    <mergeCell ref="I11:I14"/>
    <mergeCell ref="J11:J14"/>
    <mergeCell ref="K11:K14"/>
    <mergeCell ref="L11:L14"/>
    <mergeCell ref="B16:L16"/>
    <mergeCell ref="A28:L28"/>
    <mergeCell ref="A31:L31"/>
    <mergeCell ref="A59:L59"/>
    <mergeCell ref="A62:L62"/>
    <mergeCell ref="A41:L41"/>
    <mergeCell ref="A44:L44"/>
    <mergeCell ref="A47:L47"/>
    <mergeCell ref="A50:L50"/>
    <mergeCell ref="A53:L53"/>
    <mergeCell ref="A56:L56"/>
  </mergeCells>
  <printOptions/>
  <pageMargins left="0.1968503937007874" right="0.1968503937007874" top="0.27" bottom="0.15" header="0.22" footer="0.15"/>
  <pageSetup fitToHeight="0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72"/>
  <sheetViews>
    <sheetView zoomScale="130" zoomScaleNormal="130" zoomScalePageLayoutView="0" workbookViewId="0" topLeftCell="A1">
      <selection activeCell="E19" sqref="E19"/>
    </sheetView>
  </sheetViews>
  <sheetFormatPr defaultColWidth="9.140625" defaultRowHeight="12.75"/>
  <cols>
    <col min="1" max="1" width="5.140625" style="4" customWidth="1"/>
    <col min="2" max="2" width="48.8515625" style="4" customWidth="1"/>
    <col min="3" max="3" width="6.7109375" style="4" customWidth="1"/>
    <col min="4" max="4" width="9.140625" style="4" customWidth="1"/>
    <col min="5" max="5" width="10.57421875" style="4" customWidth="1"/>
    <col min="6" max="6" width="14.140625" style="4" customWidth="1"/>
    <col min="7" max="7" width="12.28125" style="4" customWidth="1"/>
    <col min="8" max="8" width="14.57421875" style="11" customWidth="1"/>
    <col min="9" max="9" width="12.57421875" style="4" customWidth="1"/>
    <col min="10" max="10" width="12.28125" style="4" customWidth="1"/>
    <col min="11" max="12" width="13.00390625" style="4" customWidth="1"/>
    <col min="13" max="13" width="1.421875" style="4" customWidth="1"/>
    <col min="14" max="16384" width="9.140625" style="4" customWidth="1"/>
  </cols>
  <sheetData>
    <row r="1" ht="9" customHeight="1"/>
    <row r="2" spans="7:12" ht="12.75" customHeight="1">
      <c r="G2" s="51" t="s">
        <v>63</v>
      </c>
      <c r="H2" s="51"/>
      <c r="I2" s="51"/>
      <c r="J2" s="51"/>
      <c r="K2" s="51"/>
      <c r="L2" s="51"/>
    </row>
    <row r="3" spans="7:13" ht="14.25" customHeight="1">
      <c r="G3" s="5"/>
      <c r="H3" s="5"/>
      <c r="I3" s="3"/>
      <c r="J3" s="3"/>
      <c r="K3" s="3"/>
      <c r="L3" s="3" t="s">
        <v>13</v>
      </c>
      <c r="M3" s="6"/>
    </row>
    <row r="4" spans="7:13" ht="14.25" customHeight="1">
      <c r="G4" s="5"/>
      <c r="H4" s="61" t="s">
        <v>66</v>
      </c>
      <c r="I4" s="61"/>
      <c r="J4" s="61"/>
      <c r="K4" s="61"/>
      <c r="L4" s="61"/>
      <c r="M4" s="6"/>
    </row>
    <row r="5" spans="7:13" ht="14.25" customHeight="1">
      <c r="G5" s="5"/>
      <c r="H5" s="61" t="s">
        <v>67</v>
      </c>
      <c r="I5" s="61"/>
      <c r="J5" s="61"/>
      <c r="K5" s="61"/>
      <c r="L5" s="61"/>
      <c r="M5" s="6"/>
    </row>
    <row r="6" ht="14.25" customHeight="1"/>
    <row r="7" spans="2:12" ht="14.25">
      <c r="B7" s="54" t="s"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12" ht="14.25" customHeight="1">
      <c r="B8" s="55" t="s">
        <v>69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s="1" customFormat="1" ht="14.25">
      <c r="B9" s="54" t="s">
        <v>78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ht="4.5" customHeight="1"/>
    <row r="11" spans="1:12" ht="24.75" customHeight="1">
      <c r="A11" s="56" t="s">
        <v>29</v>
      </c>
      <c r="B11" s="53" t="s">
        <v>0</v>
      </c>
      <c r="C11" s="53" t="s">
        <v>1</v>
      </c>
      <c r="D11" s="52" t="s">
        <v>2</v>
      </c>
      <c r="E11" s="52" t="s">
        <v>3</v>
      </c>
      <c r="F11" s="52" t="s">
        <v>4</v>
      </c>
      <c r="G11" s="52" t="s">
        <v>5</v>
      </c>
      <c r="H11" s="60" t="s">
        <v>23</v>
      </c>
      <c r="I11" s="52" t="s">
        <v>24</v>
      </c>
      <c r="J11" s="52" t="s">
        <v>25</v>
      </c>
      <c r="K11" s="52" t="s">
        <v>26</v>
      </c>
      <c r="L11" s="52" t="s">
        <v>27</v>
      </c>
    </row>
    <row r="12" spans="1:12" ht="27" customHeight="1">
      <c r="A12" s="57"/>
      <c r="B12" s="53"/>
      <c r="C12" s="53"/>
      <c r="D12" s="52"/>
      <c r="E12" s="52"/>
      <c r="F12" s="52"/>
      <c r="G12" s="52"/>
      <c r="H12" s="60"/>
      <c r="I12" s="52"/>
      <c r="J12" s="52"/>
      <c r="K12" s="52"/>
      <c r="L12" s="52"/>
    </row>
    <row r="13" spans="1:12" ht="18.75" customHeight="1">
      <c r="A13" s="57"/>
      <c r="B13" s="53"/>
      <c r="C13" s="53"/>
      <c r="D13" s="52"/>
      <c r="E13" s="52"/>
      <c r="F13" s="52"/>
      <c r="G13" s="52"/>
      <c r="H13" s="60"/>
      <c r="I13" s="52"/>
      <c r="J13" s="52"/>
      <c r="K13" s="52"/>
      <c r="L13" s="52"/>
    </row>
    <row r="14" spans="1:12" ht="60" customHeight="1">
      <c r="A14" s="58"/>
      <c r="B14" s="53"/>
      <c r="C14" s="53"/>
      <c r="D14" s="52"/>
      <c r="E14" s="52"/>
      <c r="F14" s="52"/>
      <c r="G14" s="52"/>
      <c r="H14" s="60"/>
      <c r="I14" s="52"/>
      <c r="J14" s="52"/>
      <c r="K14" s="52"/>
      <c r="L14" s="52"/>
    </row>
    <row r="15" spans="1:12" ht="12.75">
      <c r="A15" s="25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8">
        <v>7</v>
      </c>
      <c r="I15" s="7">
        <v>8</v>
      </c>
      <c r="J15" s="7">
        <v>9</v>
      </c>
      <c r="K15" s="7">
        <v>10</v>
      </c>
      <c r="L15" s="7">
        <v>11</v>
      </c>
    </row>
    <row r="16" spans="1:12" ht="12.75" customHeight="1">
      <c r="A16" s="25"/>
      <c r="B16" s="59" t="s">
        <v>70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36">
      <c r="A17" s="25">
        <v>1</v>
      </c>
      <c r="B17" s="18" t="s">
        <v>30</v>
      </c>
      <c r="C17" s="17" t="str">
        <f>C29</f>
        <v>%</v>
      </c>
      <c r="D17" s="17">
        <v>78</v>
      </c>
      <c r="E17" s="17">
        <v>80</v>
      </c>
      <c r="F17" s="17" t="s">
        <v>7</v>
      </c>
      <c r="G17" s="17" t="s">
        <v>7</v>
      </c>
      <c r="H17" s="19" t="s">
        <v>7</v>
      </c>
      <c r="I17" s="17" t="s">
        <v>7</v>
      </c>
      <c r="J17" s="17" t="s">
        <v>7</v>
      </c>
      <c r="K17" s="21">
        <f>IF(D17&gt;E17,D17/E17,E17/D17)*100</f>
        <v>102.56</v>
      </c>
      <c r="L17" s="17" t="s">
        <v>7</v>
      </c>
    </row>
    <row r="18" spans="1:12" ht="63.75">
      <c r="A18" s="25">
        <v>2</v>
      </c>
      <c r="B18" s="26" t="s">
        <v>31</v>
      </c>
      <c r="C18" s="17" t="s">
        <v>6</v>
      </c>
      <c r="D18" s="17">
        <v>74</v>
      </c>
      <c r="E18" s="17">
        <v>75</v>
      </c>
      <c r="F18" s="17"/>
      <c r="G18" s="17"/>
      <c r="H18" s="19"/>
      <c r="I18" s="17"/>
      <c r="J18" s="17"/>
      <c r="K18" s="21">
        <f aca="true" t="shared" si="0" ref="K18:K25">IF(D18&gt;E18,D18/E18,E18/D18)*100</f>
        <v>101.35</v>
      </c>
      <c r="L18" s="17"/>
    </row>
    <row r="19" spans="1:12" ht="24">
      <c r="A19" s="25">
        <v>3</v>
      </c>
      <c r="B19" s="18" t="s">
        <v>32</v>
      </c>
      <c r="C19" s="17" t="s">
        <v>6</v>
      </c>
      <c r="D19" s="17">
        <v>71</v>
      </c>
      <c r="E19" s="17">
        <v>72</v>
      </c>
      <c r="F19" s="17"/>
      <c r="G19" s="17"/>
      <c r="H19" s="19"/>
      <c r="I19" s="17"/>
      <c r="J19" s="17"/>
      <c r="K19" s="21">
        <f t="shared" si="0"/>
        <v>101.41</v>
      </c>
      <c r="L19" s="17"/>
    </row>
    <row r="20" spans="1:12" ht="48">
      <c r="A20" s="25">
        <v>4</v>
      </c>
      <c r="B20" s="18" t="s">
        <v>33</v>
      </c>
      <c r="C20" s="17" t="s">
        <v>6</v>
      </c>
      <c r="D20" s="17">
        <v>69</v>
      </c>
      <c r="E20" s="17">
        <v>70</v>
      </c>
      <c r="F20" s="17"/>
      <c r="G20" s="17"/>
      <c r="H20" s="19"/>
      <c r="I20" s="17"/>
      <c r="J20" s="17"/>
      <c r="K20" s="21">
        <f t="shared" si="0"/>
        <v>101.45</v>
      </c>
      <c r="L20" s="17"/>
    </row>
    <row r="21" spans="1:12" ht="36">
      <c r="A21" s="25">
        <v>5</v>
      </c>
      <c r="B21" s="18" t="s">
        <v>34</v>
      </c>
      <c r="C21" s="17" t="str">
        <f>C32</f>
        <v>%</v>
      </c>
      <c r="D21" s="17">
        <v>83</v>
      </c>
      <c r="E21" s="17">
        <v>84</v>
      </c>
      <c r="F21" s="17"/>
      <c r="G21" s="17"/>
      <c r="H21" s="19"/>
      <c r="I21" s="17"/>
      <c r="J21" s="17"/>
      <c r="K21" s="21">
        <f t="shared" si="0"/>
        <v>101.2</v>
      </c>
      <c r="L21" s="17"/>
    </row>
    <row r="22" spans="1:12" ht="36">
      <c r="A22" s="25">
        <v>6</v>
      </c>
      <c r="B22" s="18" t="s">
        <v>72</v>
      </c>
      <c r="C22" s="17" t="s">
        <v>6</v>
      </c>
      <c r="D22" s="17">
        <v>73</v>
      </c>
      <c r="E22" s="17">
        <v>78</v>
      </c>
      <c r="F22" s="17"/>
      <c r="G22" s="17"/>
      <c r="H22" s="19"/>
      <c r="I22" s="17"/>
      <c r="J22" s="17"/>
      <c r="K22" s="21">
        <f t="shared" si="0"/>
        <v>106.85</v>
      </c>
      <c r="L22" s="17"/>
    </row>
    <row r="23" spans="1:12" ht="36">
      <c r="A23" s="25">
        <v>7</v>
      </c>
      <c r="B23" s="18" t="s">
        <v>35</v>
      </c>
      <c r="C23" s="17" t="s">
        <v>37</v>
      </c>
      <c r="D23" s="17">
        <v>1</v>
      </c>
      <c r="E23" s="17">
        <v>1</v>
      </c>
      <c r="F23" s="17"/>
      <c r="G23" s="17"/>
      <c r="H23" s="19"/>
      <c r="I23" s="17"/>
      <c r="J23" s="17"/>
      <c r="K23" s="21">
        <f t="shared" si="0"/>
        <v>100</v>
      </c>
      <c r="L23" s="17"/>
    </row>
    <row r="24" spans="1:12" ht="36">
      <c r="A24" s="25">
        <v>8</v>
      </c>
      <c r="B24" s="18" t="s">
        <v>73</v>
      </c>
      <c r="C24" s="17" t="s">
        <v>6</v>
      </c>
      <c r="D24" s="17">
        <v>99</v>
      </c>
      <c r="E24" s="17">
        <v>99</v>
      </c>
      <c r="F24" s="17"/>
      <c r="G24" s="17"/>
      <c r="H24" s="19"/>
      <c r="I24" s="17"/>
      <c r="J24" s="17"/>
      <c r="K24" s="21">
        <f t="shared" si="0"/>
        <v>100</v>
      </c>
      <c r="L24" s="17"/>
    </row>
    <row r="25" spans="1:12" ht="25.5">
      <c r="A25" s="25">
        <v>9</v>
      </c>
      <c r="B25" s="26" t="s">
        <v>36</v>
      </c>
      <c r="C25" s="17" t="s">
        <v>6</v>
      </c>
      <c r="D25" s="17">
        <v>98</v>
      </c>
      <c r="E25" s="17">
        <v>98</v>
      </c>
      <c r="F25" s="17"/>
      <c r="G25" s="17"/>
      <c r="H25" s="19"/>
      <c r="I25" s="17"/>
      <c r="J25" s="17"/>
      <c r="K25" s="21">
        <f t="shared" si="0"/>
        <v>100</v>
      </c>
      <c r="L25" s="17"/>
    </row>
    <row r="26" spans="1:12" ht="36">
      <c r="A26" s="25">
        <v>10</v>
      </c>
      <c r="B26" s="18" t="s">
        <v>74</v>
      </c>
      <c r="C26" s="17" t="s">
        <v>37</v>
      </c>
      <c r="D26" s="17">
        <v>1</v>
      </c>
      <c r="E26" s="17">
        <v>1</v>
      </c>
      <c r="F26" s="17" t="s">
        <v>7</v>
      </c>
      <c r="G26" s="17" t="s">
        <v>7</v>
      </c>
      <c r="H26" s="19" t="s">
        <v>7</v>
      </c>
      <c r="I26" s="17" t="s">
        <v>7</v>
      </c>
      <c r="J26" s="17" t="s">
        <v>7</v>
      </c>
      <c r="K26" s="21">
        <v>100</v>
      </c>
      <c r="L26" s="17" t="s">
        <v>7</v>
      </c>
    </row>
    <row r="27" spans="1:12" ht="12.75">
      <c r="A27" s="25"/>
      <c r="B27" s="20" t="s">
        <v>8</v>
      </c>
      <c r="C27" s="17"/>
      <c r="D27" s="17" t="s">
        <v>7</v>
      </c>
      <c r="E27" s="17" t="s">
        <v>7</v>
      </c>
      <c r="F27" s="17" t="s">
        <v>7</v>
      </c>
      <c r="G27" s="17" t="s">
        <v>7</v>
      </c>
      <c r="H27" s="23">
        <f>H30+H33+H37+H40+H43+H46+H49+H52+H55+H58+H61+H64</f>
        <v>56266.9</v>
      </c>
      <c r="I27" s="17" t="s">
        <v>7</v>
      </c>
      <c r="J27" s="17" t="s">
        <v>7</v>
      </c>
      <c r="K27" s="17" t="s">
        <v>7</v>
      </c>
      <c r="L27" s="21">
        <f>AVERAGE(K17:K26)</f>
        <v>101.48</v>
      </c>
    </row>
    <row r="28" spans="1:12" ht="12.75" customHeight="1">
      <c r="A28" s="48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1:12" ht="25.5" customHeight="1">
      <c r="A29" s="29">
        <v>1</v>
      </c>
      <c r="B29" s="18" t="s">
        <v>30</v>
      </c>
      <c r="C29" s="17" t="s">
        <v>6</v>
      </c>
      <c r="D29" s="17">
        <v>78</v>
      </c>
      <c r="E29" s="17">
        <v>80</v>
      </c>
      <c r="F29" s="22">
        <f>IF(D29&gt;E29,D29/E29,E29/D29)*100</f>
        <v>102.56</v>
      </c>
      <c r="G29" s="17" t="s">
        <v>7</v>
      </c>
      <c r="H29" s="19" t="s">
        <v>7</v>
      </c>
      <c r="I29" s="17" t="s">
        <v>7</v>
      </c>
      <c r="J29" s="17" t="s">
        <v>7</v>
      </c>
      <c r="K29" s="17" t="s">
        <v>7</v>
      </c>
      <c r="L29" s="17" t="s">
        <v>7</v>
      </c>
    </row>
    <row r="30" spans="1:12" ht="12.75">
      <c r="A30" s="25"/>
      <c r="B30" s="20" t="s">
        <v>22</v>
      </c>
      <c r="C30" s="20"/>
      <c r="D30" s="17" t="s">
        <v>7</v>
      </c>
      <c r="E30" s="17" t="s">
        <v>7</v>
      </c>
      <c r="F30" s="17" t="s">
        <v>7</v>
      </c>
      <c r="G30" s="22">
        <f>AVERAGE(F29:F29)</f>
        <v>102.56</v>
      </c>
      <c r="H30" s="27">
        <v>850.9</v>
      </c>
      <c r="I30" s="24">
        <f>H30/H27</f>
        <v>0.0151</v>
      </c>
      <c r="J30" s="21">
        <f>G30*I30</f>
        <v>1.55</v>
      </c>
      <c r="K30" s="17" t="s">
        <v>7</v>
      </c>
      <c r="L30" s="17" t="s">
        <v>7</v>
      </c>
    </row>
    <row r="31" spans="1:12" ht="12.75" customHeight="1">
      <c r="A31" s="48" t="s">
        <v>39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</row>
    <row r="32" spans="1:12" ht="60">
      <c r="A32" s="29">
        <v>2</v>
      </c>
      <c r="B32" s="18" t="s">
        <v>31</v>
      </c>
      <c r="C32" s="17" t="s">
        <v>6</v>
      </c>
      <c r="D32" s="17">
        <v>74</v>
      </c>
      <c r="E32" s="17">
        <v>75</v>
      </c>
      <c r="F32" s="22">
        <f>IF(D32&gt;E32,D32/E32,E32/D32)*100</f>
        <v>101.35</v>
      </c>
      <c r="G32" s="17" t="s">
        <v>7</v>
      </c>
      <c r="H32" s="19" t="s">
        <v>7</v>
      </c>
      <c r="I32" s="17" t="s">
        <v>7</v>
      </c>
      <c r="J32" s="17" t="s">
        <v>7</v>
      </c>
      <c r="K32" s="17" t="s">
        <v>7</v>
      </c>
      <c r="L32" s="17" t="s">
        <v>7</v>
      </c>
    </row>
    <row r="33" spans="1:12" ht="12.75">
      <c r="A33" s="25"/>
      <c r="B33" s="20" t="s">
        <v>28</v>
      </c>
      <c r="C33" s="20"/>
      <c r="D33" s="17" t="s">
        <v>7</v>
      </c>
      <c r="E33" s="17" t="s">
        <v>7</v>
      </c>
      <c r="F33" s="17" t="s">
        <v>7</v>
      </c>
      <c r="G33" s="22">
        <f>AVERAGE(F32:F32)</f>
        <v>101.35</v>
      </c>
      <c r="H33" s="28">
        <v>1985</v>
      </c>
      <c r="I33" s="24">
        <f>H33/H27</f>
        <v>0.0353</v>
      </c>
      <c r="J33" s="21">
        <f>G33*I33</f>
        <v>3.58</v>
      </c>
      <c r="K33" s="17" t="s">
        <v>7</v>
      </c>
      <c r="L33" s="17" t="s">
        <v>7</v>
      </c>
    </row>
    <row r="34" spans="1:12" ht="12.75" customHeight="1">
      <c r="A34" s="48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</row>
    <row r="35" spans="1:12" ht="36">
      <c r="A35" s="29">
        <v>3</v>
      </c>
      <c r="B35" s="18" t="s">
        <v>30</v>
      </c>
      <c r="C35" s="17" t="s">
        <v>6</v>
      </c>
      <c r="D35" s="17">
        <v>78</v>
      </c>
      <c r="E35" s="17">
        <v>80</v>
      </c>
      <c r="F35" s="22">
        <f>IF(D35&gt;E35,D35/E35,E35/D35)*100</f>
        <v>102.56</v>
      </c>
      <c r="G35" s="17" t="s">
        <v>7</v>
      </c>
      <c r="H35" s="19" t="s">
        <v>7</v>
      </c>
      <c r="I35" s="17" t="s">
        <v>7</v>
      </c>
      <c r="J35" s="17" t="s">
        <v>7</v>
      </c>
      <c r="K35" s="17" t="s">
        <v>7</v>
      </c>
      <c r="L35" s="17" t="s">
        <v>7</v>
      </c>
    </row>
    <row r="36" spans="1:12" ht="24">
      <c r="A36" s="25"/>
      <c r="B36" s="18" t="s">
        <v>32</v>
      </c>
      <c r="C36" s="17" t="s">
        <v>6</v>
      </c>
      <c r="D36" s="17">
        <v>71</v>
      </c>
      <c r="E36" s="17">
        <v>72</v>
      </c>
      <c r="F36" s="22">
        <f>IF(D36&gt;E36,D36/E36,E36/D36)*100</f>
        <v>101.41</v>
      </c>
      <c r="G36" s="17" t="s">
        <v>7</v>
      </c>
      <c r="H36" s="19" t="s">
        <v>7</v>
      </c>
      <c r="I36" s="17" t="s">
        <v>7</v>
      </c>
      <c r="J36" s="17" t="s">
        <v>7</v>
      </c>
      <c r="K36" s="17" t="s">
        <v>7</v>
      </c>
      <c r="L36" s="17" t="s">
        <v>7</v>
      </c>
    </row>
    <row r="37" spans="1:12" ht="12.75">
      <c r="A37" s="25"/>
      <c r="B37" s="20" t="s">
        <v>49</v>
      </c>
      <c r="C37" s="20"/>
      <c r="D37" s="17" t="s">
        <v>7</v>
      </c>
      <c r="E37" s="17" t="s">
        <v>7</v>
      </c>
      <c r="F37" s="17" t="s">
        <v>7</v>
      </c>
      <c r="G37" s="22">
        <f>AVERAGE(F35:F36)</f>
        <v>101.99</v>
      </c>
      <c r="H37" s="27">
        <v>5800</v>
      </c>
      <c r="I37" s="24">
        <f>H37/H27</f>
        <v>0.1031</v>
      </c>
      <c r="J37" s="21">
        <f>G37*I37</f>
        <v>10.52</v>
      </c>
      <c r="K37" s="17" t="s">
        <v>7</v>
      </c>
      <c r="L37" s="17" t="s">
        <v>7</v>
      </c>
    </row>
    <row r="38" spans="1:12" ht="12.75" customHeight="1">
      <c r="A38" s="48" t="s">
        <v>41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</row>
    <row r="39" spans="1:12" ht="48">
      <c r="A39" s="29">
        <v>4</v>
      </c>
      <c r="B39" s="18" t="s">
        <v>33</v>
      </c>
      <c r="C39" s="17" t="s">
        <v>6</v>
      </c>
      <c r="D39" s="17">
        <v>69</v>
      </c>
      <c r="E39" s="17">
        <v>70</v>
      </c>
      <c r="F39" s="22">
        <f>IF(D39&gt;E39,D39/E39,E39/D39)*100</f>
        <v>101.45</v>
      </c>
      <c r="G39" s="17" t="s">
        <v>7</v>
      </c>
      <c r="H39" s="19" t="s">
        <v>7</v>
      </c>
      <c r="I39" s="17" t="s">
        <v>7</v>
      </c>
      <c r="J39" s="17" t="s">
        <v>7</v>
      </c>
      <c r="K39" s="17" t="s">
        <v>7</v>
      </c>
      <c r="L39" s="17" t="s">
        <v>7</v>
      </c>
    </row>
    <row r="40" spans="1:12" ht="12.75">
      <c r="A40" s="25"/>
      <c r="B40" s="20" t="s">
        <v>48</v>
      </c>
      <c r="C40" s="20"/>
      <c r="D40" s="17" t="s">
        <v>7</v>
      </c>
      <c r="E40" s="17" t="s">
        <v>7</v>
      </c>
      <c r="F40" s="17" t="s">
        <v>7</v>
      </c>
      <c r="G40" s="22">
        <f>AVERAGE(F39:F39)</f>
        <v>101.45</v>
      </c>
      <c r="H40" s="27">
        <v>846</v>
      </c>
      <c r="I40" s="24">
        <f>H40/H27</f>
        <v>0.015</v>
      </c>
      <c r="J40" s="21">
        <f>G40*I40</f>
        <v>1.52</v>
      </c>
      <c r="K40" s="17" t="s">
        <v>7</v>
      </c>
      <c r="L40" s="17" t="s">
        <v>7</v>
      </c>
    </row>
    <row r="41" spans="1:12" ht="12.75" customHeight="1">
      <c r="A41" s="48" t="s">
        <v>42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</row>
    <row r="42" spans="1:12" ht="36">
      <c r="A42" s="29">
        <v>5</v>
      </c>
      <c r="B42" s="18" t="s">
        <v>34</v>
      </c>
      <c r="C42" s="17" t="s">
        <v>6</v>
      </c>
      <c r="D42" s="17">
        <v>83</v>
      </c>
      <c r="E42" s="17">
        <v>83</v>
      </c>
      <c r="F42" s="22">
        <f>IF(D42&gt;E42,D42/E42,E42/D42)*100</f>
        <v>100</v>
      </c>
      <c r="G42" s="17" t="s">
        <v>7</v>
      </c>
      <c r="H42" s="19" t="s">
        <v>7</v>
      </c>
      <c r="I42" s="17" t="s">
        <v>7</v>
      </c>
      <c r="J42" s="17" t="s">
        <v>7</v>
      </c>
      <c r="K42" s="17" t="s">
        <v>7</v>
      </c>
      <c r="L42" s="17" t="s">
        <v>7</v>
      </c>
    </row>
    <row r="43" spans="1:12" ht="12.75">
      <c r="A43" s="25"/>
      <c r="B43" s="20" t="s">
        <v>47</v>
      </c>
      <c r="C43" s="20"/>
      <c r="D43" s="17" t="s">
        <v>7</v>
      </c>
      <c r="E43" s="17" t="s">
        <v>7</v>
      </c>
      <c r="F43" s="17" t="s">
        <v>7</v>
      </c>
      <c r="G43" s="22">
        <f>AVERAGE(F42:F42)</f>
        <v>100</v>
      </c>
      <c r="H43" s="28">
        <v>2512</v>
      </c>
      <c r="I43" s="24">
        <f>H43/H27</f>
        <v>0.0446</v>
      </c>
      <c r="J43" s="21">
        <f>G43*I43</f>
        <v>4.46</v>
      </c>
      <c r="K43" s="17" t="s">
        <v>7</v>
      </c>
      <c r="L43" s="17" t="s">
        <v>7</v>
      </c>
    </row>
    <row r="44" spans="1:12" ht="12.75" customHeight="1">
      <c r="A44" s="48" t="s">
        <v>43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0"/>
    </row>
    <row r="45" spans="1:12" ht="36">
      <c r="A45" s="29">
        <v>6</v>
      </c>
      <c r="B45" s="18" t="s">
        <v>72</v>
      </c>
      <c r="C45" s="17" t="s">
        <v>6</v>
      </c>
      <c r="D45" s="17">
        <v>73</v>
      </c>
      <c r="E45" s="17">
        <v>78</v>
      </c>
      <c r="F45" s="22">
        <f>IF(D45&gt;E45,D45/E45,E45/D45)*100</f>
        <v>106.85</v>
      </c>
      <c r="G45" s="17" t="s">
        <v>7</v>
      </c>
      <c r="H45" s="19" t="s">
        <v>7</v>
      </c>
      <c r="I45" s="17" t="s">
        <v>7</v>
      </c>
      <c r="J45" s="17" t="s">
        <v>7</v>
      </c>
      <c r="K45" s="17" t="s">
        <v>7</v>
      </c>
      <c r="L45" s="17" t="s">
        <v>7</v>
      </c>
    </row>
    <row r="46" spans="1:12" ht="12.75">
      <c r="A46" s="25"/>
      <c r="B46" s="20" t="s">
        <v>46</v>
      </c>
      <c r="C46" s="20"/>
      <c r="D46" s="17" t="s">
        <v>7</v>
      </c>
      <c r="E46" s="17" t="s">
        <v>7</v>
      </c>
      <c r="F46" s="17" t="s">
        <v>7</v>
      </c>
      <c r="G46" s="22">
        <f>AVERAGE(F45:F45)</f>
        <v>106.85</v>
      </c>
      <c r="H46" s="28">
        <v>1077.7</v>
      </c>
      <c r="I46" s="24">
        <f>H46/H27</f>
        <v>0.0192</v>
      </c>
      <c r="J46" s="21">
        <f>G46*I46</f>
        <v>2.05</v>
      </c>
      <c r="K46" s="17" t="s">
        <v>7</v>
      </c>
      <c r="L46" s="17" t="s">
        <v>7</v>
      </c>
    </row>
    <row r="47" spans="1:12" ht="12.75" customHeight="1">
      <c r="A47" s="48" t="s">
        <v>44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1:12" ht="36">
      <c r="A48" s="29">
        <v>7</v>
      </c>
      <c r="B48" s="18" t="s">
        <v>34</v>
      </c>
      <c r="C48" s="17" t="s">
        <v>6</v>
      </c>
      <c r="D48" s="17">
        <v>83</v>
      </c>
      <c r="E48" s="17">
        <v>84</v>
      </c>
      <c r="F48" s="22">
        <f>IF(D48&gt;E48,D48/E48,E48/D48)*100</f>
        <v>101.2</v>
      </c>
      <c r="G48" s="17" t="s">
        <v>7</v>
      </c>
      <c r="H48" s="19" t="s">
        <v>7</v>
      </c>
      <c r="I48" s="17" t="s">
        <v>7</v>
      </c>
      <c r="J48" s="17" t="s">
        <v>7</v>
      </c>
      <c r="K48" s="17" t="s">
        <v>7</v>
      </c>
      <c r="L48" s="17" t="s">
        <v>7</v>
      </c>
    </row>
    <row r="49" spans="1:12" ht="12.75">
      <c r="A49" s="25"/>
      <c r="B49" s="20" t="s">
        <v>45</v>
      </c>
      <c r="C49" s="20"/>
      <c r="D49" s="17" t="s">
        <v>7</v>
      </c>
      <c r="E49" s="17" t="s">
        <v>7</v>
      </c>
      <c r="F49" s="17" t="s">
        <v>7</v>
      </c>
      <c r="G49" s="22">
        <f>AVERAGE(F48:F48)</f>
        <v>101.2</v>
      </c>
      <c r="H49" s="28">
        <v>984</v>
      </c>
      <c r="I49" s="24">
        <f>H49/H27</f>
        <v>0.0175</v>
      </c>
      <c r="J49" s="21">
        <f>G49*I49</f>
        <v>1.77</v>
      </c>
      <c r="K49" s="17" t="s">
        <v>7</v>
      </c>
      <c r="L49" s="17" t="s">
        <v>7</v>
      </c>
    </row>
    <row r="50" spans="1:12" ht="12.75" customHeight="1">
      <c r="A50" s="48" t="s">
        <v>55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</row>
    <row r="51" spans="1:12" ht="36">
      <c r="A51" s="29">
        <v>8</v>
      </c>
      <c r="B51" s="18" t="s">
        <v>35</v>
      </c>
      <c r="C51" s="17" t="s">
        <v>6</v>
      </c>
      <c r="D51" s="17">
        <v>1</v>
      </c>
      <c r="E51" s="17">
        <v>1</v>
      </c>
      <c r="F51" s="22">
        <f>IF(D51&gt;E51,D51/E51,E51/D51)*100</f>
        <v>100</v>
      </c>
      <c r="G51" s="17" t="s">
        <v>7</v>
      </c>
      <c r="H51" s="19" t="s">
        <v>7</v>
      </c>
      <c r="I51" s="17" t="s">
        <v>7</v>
      </c>
      <c r="J51" s="17" t="s">
        <v>7</v>
      </c>
      <c r="K51" s="17" t="s">
        <v>7</v>
      </c>
      <c r="L51" s="17" t="s">
        <v>7</v>
      </c>
    </row>
    <row r="52" spans="1:12" ht="12.75">
      <c r="A52" s="25"/>
      <c r="B52" s="20" t="s">
        <v>50</v>
      </c>
      <c r="C52" s="20"/>
      <c r="D52" s="17" t="s">
        <v>7</v>
      </c>
      <c r="E52" s="17" t="s">
        <v>7</v>
      </c>
      <c r="F52" s="17" t="s">
        <v>7</v>
      </c>
      <c r="G52" s="22">
        <f>AVERAGE(F51:F51)</f>
        <v>100</v>
      </c>
      <c r="H52" s="28">
        <v>0</v>
      </c>
      <c r="I52" s="24">
        <f>H52/H27</f>
        <v>0</v>
      </c>
      <c r="J52" s="21">
        <f>G52*I52</f>
        <v>0</v>
      </c>
      <c r="K52" s="17" t="s">
        <v>7</v>
      </c>
      <c r="L52" s="17" t="s">
        <v>7</v>
      </c>
    </row>
    <row r="53" spans="1:12" ht="12.75" customHeight="1">
      <c r="A53" s="48" t="s">
        <v>56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 ht="36">
      <c r="A54" s="29">
        <v>9</v>
      </c>
      <c r="B54" s="18" t="s">
        <v>73</v>
      </c>
      <c r="C54" s="17" t="s">
        <v>6</v>
      </c>
      <c r="D54" s="17">
        <v>99</v>
      </c>
      <c r="E54" s="17">
        <v>99</v>
      </c>
      <c r="F54" s="22">
        <f>IF(D54&gt;E54,D54/E54,E54/D54)*100</f>
        <v>100</v>
      </c>
      <c r="G54" s="17" t="s">
        <v>7</v>
      </c>
      <c r="H54" s="19" t="s">
        <v>7</v>
      </c>
      <c r="I54" s="17" t="s">
        <v>7</v>
      </c>
      <c r="J54" s="17" t="s">
        <v>7</v>
      </c>
      <c r="K54" s="17" t="s">
        <v>7</v>
      </c>
      <c r="L54" s="17" t="s">
        <v>7</v>
      </c>
    </row>
    <row r="55" spans="1:12" ht="12.75">
      <c r="A55" s="25"/>
      <c r="B55" s="20" t="s">
        <v>51</v>
      </c>
      <c r="C55" s="20"/>
      <c r="D55" s="17" t="s">
        <v>7</v>
      </c>
      <c r="E55" s="17" t="s">
        <v>7</v>
      </c>
      <c r="F55" s="17" t="s">
        <v>7</v>
      </c>
      <c r="G55" s="22">
        <f>AVERAGE(F54:F54)</f>
        <v>100</v>
      </c>
      <c r="H55" s="28">
        <v>0</v>
      </c>
      <c r="I55" s="24">
        <f>H55/H27</f>
        <v>0</v>
      </c>
      <c r="J55" s="21">
        <f>G55*I55</f>
        <v>0</v>
      </c>
      <c r="K55" s="17" t="s">
        <v>7</v>
      </c>
      <c r="L55" s="17" t="s">
        <v>7</v>
      </c>
    </row>
    <row r="56" spans="1:12" ht="12.75" customHeight="1">
      <c r="A56" s="48" t="s">
        <v>57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0"/>
    </row>
    <row r="57" spans="1:12" ht="36">
      <c r="A57" s="29">
        <v>10</v>
      </c>
      <c r="B57" s="18" t="s">
        <v>73</v>
      </c>
      <c r="C57" s="17" t="s">
        <v>6</v>
      </c>
      <c r="D57" s="17">
        <v>99</v>
      </c>
      <c r="E57" s="17">
        <v>99</v>
      </c>
      <c r="F57" s="22">
        <f>IF(D57&gt;E57,D57/E57,E57/D57)*100</f>
        <v>100</v>
      </c>
      <c r="G57" s="17" t="s">
        <v>7</v>
      </c>
      <c r="H57" s="19" t="s">
        <v>7</v>
      </c>
      <c r="I57" s="17" t="s">
        <v>7</v>
      </c>
      <c r="J57" s="17" t="s">
        <v>7</v>
      </c>
      <c r="K57" s="17" t="s">
        <v>7</v>
      </c>
      <c r="L57" s="17" t="s">
        <v>7</v>
      </c>
    </row>
    <row r="58" spans="1:12" ht="12.75">
      <c r="A58" s="25"/>
      <c r="B58" s="20" t="s">
        <v>52</v>
      </c>
      <c r="C58" s="20"/>
      <c r="D58" s="17" t="s">
        <v>7</v>
      </c>
      <c r="E58" s="17" t="s">
        <v>7</v>
      </c>
      <c r="F58" s="17" t="s">
        <v>7</v>
      </c>
      <c r="G58" s="22">
        <f>AVERAGE(F57:F57)</f>
        <v>100</v>
      </c>
      <c r="H58" s="28">
        <v>0</v>
      </c>
      <c r="I58" s="24">
        <f>H58/H27</f>
        <v>0</v>
      </c>
      <c r="J58" s="21">
        <f>G58*I58</f>
        <v>0</v>
      </c>
      <c r="K58" s="17" t="s">
        <v>7</v>
      </c>
      <c r="L58" s="17" t="s">
        <v>7</v>
      </c>
    </row>
    <row r="59" spans="1:12" ht="12.75" customHeight="1">
      <c r="A59" s="48" t="s">
        <v>75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0"/>
    </row>
    <row r="60" spans="1:12" ht="24">
      <c r="A60" s="29">
        <v>11</v>
      </c>
      <c r="B60" s="18" t="s">
        <v>36</v>
      </c>
      <c r="C60" s="17" t="s">
        <v>6</v>
      </c>
      <c r="D60" s="17">
        <v>98</v>
      </c>
      <c r="E60" s="17">
        <v>98</v>
      </c>
      <c r="F60" s="22">
        <f>IF(D60&gt;E60,D60/E60,E60/D60)*100</f>
        <v>100</v>
      </c>
      <c r="G60" s="17" t="s">
        <v>7</v>
      </c>
      <c r="H60" s="19" t="s">
        <v>7</v>
      </c>
      <c r="I60" s="17" t="s">
        <v>7</v>
      </c>
      <c r="J60" s="17" t="s">
        <v>7</v>
      </c>
      <c r="K60" s="17" t="s">
        <v>7</v>
      </c>
      <c r="L60" s="17" t="s">
        <v>7</v>
      </c>
    </row>
    <row r="61" spans="1:12" ht="12.75">
      <c r="A61" s="25"/>
      <c r="B61" s="20" t="s">
        <v>53</v>
      </c>
      <c r="C61" s="20"/>
      <c r="D61" s="17" t="s">
        <v>7</v>
      </c>
      <c r="E61" s="17" t="s">
        <v>7</v>
      </c>
      <c r="F61" s="17" t="s">
        <v>7</v>
      </c>
      <c r="G61" s="22">
        <f>AVERAGE(F60:F60)</f>
        <v>100</v>
      </c>
      <c r="H61" s="28">
        <v>41911.3</v>
      </c>
      <c r="I61" s="24">
        <f>H61/H27</f>
        <v>0.7449</v>
      </c>
      <c r="J61" s="21">
        <f>G61*I61</f>
        <v>74.49</v>
      </c>
      <c r="K61" s="17" t="s">
        <v>7</v>
      </c>
      <c r="L61" s="17" t="s">
        <v>7</v>
      </c>
    </row>
    <row r="62" spans="1:12" ht="12.75" customHeight="1">
      <c r="A62" s="48" t="s">
        <v>58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50"/>
    </row>
    <row r="63" spans="1:12" ht="36">
      <c r="A63" s="29">
        <v>12</v>
      </c>
      <c r="B63" s="18" t="s">
        <v>74</v>
      </c>
      <c r="C63" s="17" t="s">
        <v>6</v>
      </c>
      <c r="D63" s="17">
        <v>1</v>
      </c>
      <c r="E63" s="17">
        <v>1</v>
      </c>
      <c r="F63" s="22">
        <f>IF(D63&gt;E63,D63/E63,E63/D63)*100</f>
        <v>100</v>
      </c>
      <c r="G63" s="17" t="s">
        <v>7</v>
      </c>
      <c r="H63" s="19" t="s">
        <v>7</v>
      </c>
      <c r="I63" s="17" t="s">
        <v>7</v>
      </c>
      <c r="J63" s="17" t="s">
        <v>7</v>
      </c>
      <c r="K63" s="17" t="s">
        <v>7</v>
      </c>
      <c r="L63" s="17" t="s">
        <v>7</v>
      </c>
    </row>
    <row r="64" spans="1:12" ht="12.75">
      <c r="A64" s="25"/>
      <c r="B64" s="20" t="s">
        <v>54</v>
      </c>
      <c r="C64" s="20"/>
      <c r="D64" s="17" t="s">
        <v>7</v>
      </c>
      <c r="E64" s="17" t="s">
        <v>7</v>
      </c>
      <c r="F64" s="17" t="s">
        <v>7</v>
      </c>
      <c r="G64" s="22">
        <f>AVERAGE(F63:F63)</f>
        <v>100</v>
      </c>
      <c r="H64" s="28">
        <v>300</v>
      </c>
      <c r="I64" s="24">
        <f>H64/H27</f>
        <v>0.0053</v>
      </c>
      <c r="J64" s="21">
        <f>G64*I64</f>
        <v>0.53</v>
      </c>
      <c r="K64" s="17" t="s">
        <v>7</v>
      </c>
      <c r="L64" s="17" t="s">
        <v>7</v>
      </c>
    </row>
    <row r="65" spans="2:12" ht="12.75">
      <c r="B65" s="9"/>
      <c r="C65" s="9"/>
      <c r="D65" s="9"/>
      <c r="E65" s="9"/>
      <c r="F65" s="9"/>
      <c r="G65" s="9"/>
      <c r="H65" s="10"/>
      <c r="I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10"/>
      <c r="I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10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10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10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10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10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10"/>
      <c r="I72" s="9"/>
      <c r="J72" s="9"/>
      <c r="K72" s="9"/>
      <c r="L72" s="9"/>
    </row>
  </sheetData>
  <sheetProtection/>
  <mergeCells count="31">
    <mergeCell ref="E11:E14"/>
    <mergeCell ref="G2:L2"/>
    <mergeCell ref="B7:L7"/>
    <mergeCell ref="B8:L8"/>
    <mergeCell ref="H4:L4"/>
    <mergeCell ref="H5:L5"/>
    <mergeCell ref="B9:L9"/>
    <mergeCell ref="A11:A14"/>
    <mergeCell ref="B11:B14"/>
    <mergeCell ref="C11:C14"/>
    <mergeCell ref="D11:D14"/>
    <mergeCell ref="A34:L34"/>
    <mergeCell ref="A38:L38"/>
    <mergeCell ref="F11:F14"/>
    <mergeCell ref="G11:G14"/>
    <mergeCell ref="H11:H14"/>
    <mergeCell ref="I11:I14"/>
    <mergeCell ref="J11:J14"/>
    <mergeCell ref="K11:K14"/>
    <mergeCell ref="L11:L14"/>
    <mergeCell ref="B16:L16"/>
    <mergeCell ref="A28:L28"/>
    <mergeCell ref="A31:L31"/>
    <mergeCell ref="A59:L59"/>
    <mergeCell ref="A62:L62"/>
    <mergeCell ref="A41:L41"/>
    <mergeCell ref="A44:L44"/>
    <mergeCell ref="A47:L47"/>
    <mergeCell ref="A50:L50"/>
    <mergeCell ref="A53:L53"/>
    <mergeCell ref="A56:L56"/>
  </mergeCells>
  <printOptions/>
  <pageMargins left="0.1968503937007874" right="0.1968503937007874" top="0.27" bottom="0.15" header="0.22" footer="0.15"/>
  <pageSetup fitToHeight="0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72"/>
  <sheetViews>
    <sheetView zoomScale="120" zoomScaleNormal="120" zoomScalePageLayoutView="0" workbookViewId="0" topLeftCell="A1">
      <selection activeCell="B19" sqref="B19:I19"/>
    </sheetView>
  </sheetViews>
  <sheetFormatPr defaultColWidth="9.140625" defaultRowHeight="12.75"/>
  <cols>
    <col min="1" max="1" width="5.140625" style="4" customWidth="1"/>
    <col min="2" max="2" width="48.8515625" style="4" customWidth="1"/>
    <col min="3" max="3" width="6.7109375" style="4" customWidth="1"/>
    <col min="4" max="4" width="9.140625" style="4" customWidth="1"/>
    <col min="5" max="5" width="10.57421875" style="4" customWidth="1"/>
    <col min="6" max="6" width="14.140625" style="4" customWidth="1"/>
    <col min="7" max="7" width="12.28125" style="4" customWidth="1"/>
    <col min="8" max="8" width="14.57421875" style="11" customWidth="1"/>
    <col min="9" max="9" width="12.57421875" style="4" customWidth="1"/>
    <col min="10" max="10" width="12.28125" style="4" customWidth="1"/>
    <col min="11" max="12" width="13.00390625" style="4" customWidth="1"/>
    <col min="13" max="13" width="1.421875" style="4" customWidth="1"/>
    <col min="14" max="16384" width="9.140625" style="4" customWidth="1"/>
  </cols>
  <sheetData>
    <row r="1" ht="9" customHeight="1"/>
    <row r="2" spans="7:12" ht="12.75" customHeight="1">
      <c r="G2" s="51" t="s">
        <v>64</v>
      </c>
      <c r="H2" s="51"/>
      <c r="I2" s="51"/>
      <c r="J2" s="51"/>
      <c r="K2" s="51"/>
      <c r="L2" s="51"/>
    </row>
    <row r="3" spans="7:13" ht="14.25" customHeight="1">
      <c r="G3" s="5"/>
      <c r="H3" s="5"/>
      <c r="I3" s="3"/>
      <c r="J3" s="3"/>
      <c r="K3" s="3"/>
      <c r="L3" s="3" t="s">
        <v>13</v>
      </c>
      <c r="M3" s="6"/>
    </row>
    <row r="4" spans="7:13" ht="14.25" customHeight="1">
      <c r="G4" s="5"/>
      <c r="H4" s="61" t="s">
        <v>66</v>
      </c>
      <c r="I4" s="61"/>
      <c r="J4" s="61"/>
      <c r="K4" s="61"/>
      <c r="L4" s="61"/>
      <c r="M4" s="6"/>
    </row>
    <row r="5" spans="7:13" ht="14.25" customHeight="1">
      <c r="G5" s="5"/>
      <c r="H5" s="61" t="s">
        <v>67</v>
      </c>
      <c r="I5" s="61"/>
      <c r="J5" s="61"/>
      <c r="K5" s="61"/>
      <c r="L5" s="61"/>
      <c r="M5" s="6"/>
    </row>
    <row r="6" ht="14.25" customHeight="1"/>
    <row r="7" spans="2:12" ht="14.25">
      <c r="B7" s="54" t="s"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12" ht="14.25" customHeight="1">
      <c r="B8" s="55" t="s">
        <v>69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s="1" customFormat="1" ht="14.25">
      <c r="B9" s="54" t="s">
        <v>79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ht="4.5" customHeight="1"/>
    <row r="11" spans="1:12" ht="24.75" customHeight="1">
      <c r="A11" s="56" t="s">
        <v>29</v>
      </c>
      <c r="B11" s="53" t="s">
        <v>0</v>
      </c>
      <c r="C11" s="53" t="s">
        <v>1</v>
      </c>
      <c r="D11" s="52" t="s">
        <v>2</v>
      </c>
      <c r="E11" s="52" t="s">
        <v>3</v>
      </c>
      <c r="F11" s="52" t="s">
        <v>4</v>
      </c>
      <c r="G11" s="52" t="s">
        <v>5</v>
      </c>
      <c r="H11" s="60" t="s">
        <v>23</v>
      </c>
      <c r="I11" s="52" t="s">
        <v>24</v>
      </c>
      <c r="J11" s="52" t="s">
        <v>25</v>
      </c>
      <c r="K11" s="52" t="s">
        <v>26</v>
      </c>
      <c r="L11" s="52" t="s">
        <v>27</v>
      </c>
    </row>
    <row r="12" spans="1:12" ht="27" customHeight="1">
      <c r="A12" s="57"/>
      <c r="B12" s="53"/>
      <c r="C12" s="53"/>
      <c r="D12" s="52"/>
      <c r="E12" s="52"/>
      <c r="F12" s="52"/>
      <c r="G12" s="52"/>
      <c r="H12" s="60"/>
      <c r="I12" s="52"/>
      <c r="J12" s="52"/>
      <c r="K12" s="52"/>
      <c r="L12" s="52"/>
    </row>
    <row r="13" spans="1:12" ht="18.75" customHeight="1">
      <c r="A13" s="57"/>
      <c r="B13" s="53"/>
      <c r="C13" s="53"/>
      <c r="D13" s="52"/>
      <c r="E13" s="52"/>
      <c r="F13" s="52"/>
      <c r="G13" s="52"/>
      <c r="H13" s="60"/>
      <c r="I13" s="52"/>
      <c r="J13" s="52"/>
      <c r="K13" s="52"/>
      <c r="L13" s="52"/>
    </row>
    <row r="14" spans="1:12" ht="60" customHeight="1">
      <c r="A14" s="58"/>
      <c r="B14" s="53"/>
      <c r="C14" s="53"/>
      <c r="D14" s="52"/>
      <c r="E14" s="52"/>
      <c r="F14" s="52"/>
      <c r="G14" s="52"/>
      <c r="H14" s="60"/>
      <c r="I14" s="52"/>
      <c r="J14" s="52"/>
      <c r="K14" s="52"/>
      <c r="L14" s="52"/>
    </row>
    <row r="15" spans="1:12" ht="12.75">
      <c r="A15" s="25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8">
        <v>7</v>
      </c>
      <c r="I15" s="7">
        <v>8</v>
      </c>
      <c r="J15" s="7">
        <v>9</v>
      </c>
      <c r="K15" s="7">
        <v>10</v>
      </c>
      <c r="L15" s="7">
        <v>11</v>
      </c>
    </row>
    <row r="16" spans="1:12" ht="12.75" customHeight="1">
      <c r="A16" s="25"/>
      <c r="B16" s="59" t="s">
        <v>70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36">
      <c r="A17" s="25">
        <v>1</v>
      </c>
      <c r="B17" s="18" t="s">
        <v>30</v>
      </c>
      <c r="C17" s="17" t="str">
        <f>C29</f>
        <v>%</v>
      </c>
      <c r="D17" s="17">
        <v>80</v>
      </c>
      <c r="E17" s="17">
        <v>80</v>
      </c>
      <c r="F17" s="17" t="s">
        <v>7</v>
      </c>
      <c r="G17" s="17" t="s">
        <v>7</v>
      </c>
      <c r="H17" s="19" t="s">
        <v>7</v>
      </c>
      <c r="I17" s="17" t="s">
        <v>7</v>
      </c>
      <c r="J17" s="17" t="s">
        <v>7</v>
      </c>
      <c r="K17" s="21">
        <f>IF(D17&gt;E17,D17/E17,E17/D17)*100</f>
        <v>100</v>
      </c>
      <c r="L17" s="17" t="s">
        <v>7</v>
      </c>
    </row>
    <row r="18" spans="1:12" ht="63.75">
      <c r="A18" s="25">
        <v>2</v>
      </c>
      <c r="B18" s="26" t="s">
        <v>31</v>
      </c>
      <c r="C18" s="17" t="s">
        <v>6</v>
      </c>
      <c r="D18" s="17">
        <v>75</v>
      </c>
      <c r="E18" s="17">
        <v>75</v>
      </c>
      <c r="F18" s="17"/>
      <c r="G18" s="17"/>
      <c r="H18" s="19"/>
      <c r="I18" s="17"/>
      <c r="J18" s="17"/>
      <c r="K18" s="21">
        <f aca="true" t="shared" si="0" ref="K18:K25">IF(D18&gt;E18,D18/E18,E18/D18)*100</f>
        <v>100</v>
      </c>
      <c r="L18" s="17"/>
    </row>
    <row r="19" spans="1:12" ht="24">
      <c r="A19" s="25">
        <v>3</v>
      </c>
      <c r="B19" s="18" t="s">
        <v>32</v>
      </c>
      <c r="C19" s="17" t="s">
        <v>6</v>
      </c>
      <c r="D19" s="17">
        <v>72</v>
      </c>
      <c r="E19" s="17">
        <v>72</v>
      </c>
      <c r="F19" s="17"/>
      <c r="G19" s="17"/>
      <c r="H19" s="19"/>
      <c r="I19" s="17"/>
      <c r="J19" s="17"/>
      <c r="K19" s="21">
        <f t="shared" si="0"/>
        <v>100</v>
      </c>
      <c r="L19" s="17"/>
    </row>
    <row r="20" spans="1:12" ht="48">
      <c r="A20" s="25">
        <v>4</v>
      </c>
      <c r="B20" s="18" t="s">
        <v>33</v>
      </c>
      <c r="C20" s="17" t="s">
        <v>6</v>
      </c>
      <c r="D20" s="17">
        <v>70</v>
      </c>
      <c r="E20" s="17">
        <v>70</v>
      </c>
      <c r="F20" s="17"/>
      <c r="G20" s="17"/>
      <c r="H20" s="19"/>
      <c r="I20" s="17"/>
      <c r="J20" s="17"/>
      <c r="K20" s="21">
        <f t="shared" si="0"/>
        <v>100</v>
      </c>
      <c r="L20" s="17"/>
    </row>
    <row r="21" spans="1:12" ht="36">
      <c r="A21" s="25">
        <v>5</v>
      </c>
      <c r="B21" s="18" t="s">
        <v>34</v>
      </c>
      <c r="C21" s="17" t="str">
        <f>C32</f>
        <v>%</v>
      </c>
      <c r="D21" s="17">
        <v>84</v>
      </c>
      <c r="E21" s="17">
        <v>84</v>
      </c>
      <c r="F21" s="17"/>
      <c r="G21" s="17"/>
      <c r="H21" s="19"/>
      <c r="I21" s="17"/>
      <c r="J21" s="17"/>
      <c r="K21" s="21">
        <f t="shared" si="0"/>
        <v>100</v>
      </c>
      <c r="L21" s="17"/>
    </row>
    <row r="22" spans="1:12" ht="36">
      <c r="A22" s="25">
        <v>6</v>
      </c>
      <c r="B22" s="18" t="s">
        <v>72</v>
      </c>
      <c r="C22" s="17" t="s">
        <v>6</v>
      </c>
      <c r="D22" s="17">
        <v>78</v>
      </c>
      <c r="E22" s="17">
        <v>78</v>
      </c>
      <c r="F22" s="17"/>
      <c r="G22" s="17"/>
      <c r="H22" s="19"/>
      <c r="I22" s="17"/>
      <c r="J22" s="17"/>
      <c r="K22" s="21">
        <f t="shared" si="0"/>
        <v>100</v>
      </c>
      <c r="L22" s="17"/>
    </row>
    <row r="23" spans="1:12" ht="36">
      <c r="A23" s="25">
        <v>7</v>
      </c>
      <c r="B23" s="18" t="s">
        <v>35</v>
      </c>
      <c r="C23" s="17" t="s">
        <v>37</v>
      </c>
      <c r="D23" s="17">
        <v>1</v>
      </c>
      <c r="E23" s="17">
        <v>1</v>
      </c>
      <c r="F23" s="17"/>
      <c r="G23" s="17"/>
      <c r="H23" s="19"/>
      <c r="I23" s="17"/>
      <c r="J23" s="17"/>
      <c r="K23" s="21">
        <f t="shared" si="0"/>
        <v>100</v>
      </c>
      <c r="L23" s="17"/>
    </row>
    <row r="24" spans="1:12" ht="36">
      <c r="A24" s="25">
        <v>8</v>
      </c>
      <c r="B24" s="18" t="s">
        <v>73</v>
      </c>
      <c r="C24" s="17" t="s">
        <v>6</v>
      </c>
      <c r="D24" s="17">
        <v>99</v>
      </c>
      <c r="E24" s="17">
        <v>99</v>
      </c>
      <c r="F24" s="17"/>
      <c r="G24" s="17"/>
      <c r="H24" s="19"/>
      <c r="I24" s="17"/>
      <c r="J24" s="17"/>
      <c r="K24" s="21">
        <f t="shared" si="0"/>
        <v>100</v>
      </c>
      <c r="L24" s="17"/>
    </row>
    <row r="25" spans="1:12" ht="25.5">
      <c r="A25" s="25">
        <v>9</v>
      </c>
      <c r="B25" s="26" t="s">
        <v>36</v>
      </c>
      <c r="C25" s="17" t="s">
        <v>6</v>
      </c>
      <c r="D25" s="17">
        <v>98</v>
      </c>
      <c r="E25" s="17">
        <v>98</v>
      </c>
      <c r="F25" s="17"/>
      <c r="G25" s="17"/>
      <c r="H25" s="19"/>
      <c r="I25" s="17"/>
      <c r="J25" s="17"/>
      <c r="K25" s="21">
        <f t="shared" si="0"/>
        <v>100</v>
      </c>
      <c r="L25" s="17"/>
    </row>
    <row r="26" spans="1:12" ht="36">
      <c r="A26" s="25">
        <v>10</v>
      </c>
      <c r="B26" s="18" t="s">
        <v>74</v>
      </c>
      <c r="C26" s="17" t="s">
        <v>37</v>
      </c>
      <c r="D26" s="17">
        <v>1</v>
      </c>
      <c r="E26" s="17">
        <v>1</v>
      </c>
      <c r="F26" s="17" t="s">
        <v>7</v>
      </c>
      <c r="G26" s="17" t="s">
        <v>7</v>
      </c>
      <c r="H26" s="19" t="s">
        <v>7</v>
      </c>
      <c r="I26" s="17" t="s">
        <v>7</v>
      </c>
      <c r="J26" s="17" t="s">
        <v>7</v>
      </c>
      <c r="K26" s="21">
        <v>100</v>
      </c>
      <c r="L26" s="17" t="s">
        <v>7</v>
      </c>
    </row>
    <row r="27" spans="1:12" ht="12.75">
      <c r="A27" s="25"/>
      <c r="B27" s="20" t="s">
        <v>8</v>
      </c>
      <c r="C27" s="17"/>
      <c r="D27" s="17" t="s">
        <v>7</v>
      </c>
      <c r="E27" s="17" t="s">
        <v>7</v>
      </c>
      <c r="F27" s="17" t="s">
        <v>7</v>
      </c>
      <c r="G27" s="17" t="s">
        <v>7</v>
      </c>
      <c r="H27" s="23">
        <f>H30+H33+H37+H40+H43+H46+H49+H52+H55+H58+H61+H64</f>
        <v>56266.9</v>
      </c>
      <c r="I27" s="17" t="s">
        <v>7</v>
      </c>
      <c r="J27" s="17" t="s">
        <v>7</v>
      </c>
      <c r="K27" s="17" t="s">
        <v>7</v>
      </c>
      <c r="L27" s="21">
        <f>AVERAGE(K17:K26)</f>
        <v>100</v>
      </c>
    </row>
    <row r="28" spans="1:12" ht="12.75" customHeight="1">
      <c r="A28" s="48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1:12" ht="25.5" customHeight="1">
      <c r="A29" s="29">
        <v>1</v>
      </c>
      <c r="B29" s="18" t="s">
        <v>30</v>
      </c>
      <c r="C29" s="17" t="s">
        <v>6</v>
      </c>
      <c r="D29" s="17">
        <v>80</v>
      </c>
      <c r="E29" s="17">
        <v>80</v>
      </c>
      <c r="F29" s="22">
        <f>IF(D29&gt;E29,D29/E29,E29/D29)*100</f>
        <v>100</v>
      </c>
      <c r="G29" s="17" t="s">
        <v>7</v>
      </c>
      <c r="H29" s="19" t="s">
        <v>7</v>
      </c>
      <c r="I29" s="17" t="s">
        <v>7</v>
      </c>
      <c r="J29" s="17" t="s">
        <v>7</v>
      </c>
      <c r="K29" s="17" t="s">
        <v>7</v>
      </c>
      <c r="L29" s="17" t="s">
        <v>7</v>
      </c>
    </row>
    <row r="30" spans="1:12" ht="12.75">
      <c r="A30" s="25"/>
      <c r="B30" s="20" t="s">
        <v>22</v>
      </c>
      <c r="C30" s="20"/>
      <c r="D30" s="17" t="s">
        <v>7</v>
      </c>
      <c r="E30" s="17" t="s">
        <v>7</v>
      </c>
      <c r="F30" s="17" t="s">
        <v>7</v>
      </c>
      <c r="G30" s="22">
        <f>AVERAGE(F29:F29)</f>
        <v>100</v>
      </c>
      <c r="H30" s="27">
        <v>850.9</v>
      </c>
      <c r="I30" s="24">
        <f>H30/H27</f>
        <v>0.0151</v>
      </c>
      <c r="J30" s="21">
        <f>G30*I30</f>
        <v>1.51</v>
      </c>
      <c r="K30" s="17" t="s">
        <v>7</v>
      </c>
      <c r="L30" s="17" t="s">
        <v>7</v>
      </c>
    </row>
    <row r="31" spans="1:12" ht="12.75" customHeight="1">
      <c r="A31" s="48" t="s">
        <v>39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</row>
    <row r="32" spans="1:12" ht="60">
      <c r="A32" s="29">
        <v>2</v>
      </c>
      <c r="B32" s="18" t="s">
        <v>31</v>
      </c>
      <c r="C32" s="17" t="s">
        <v>6</v>
      </c>
      <c r="D32" s="17">
        <v>75</v>
      </c>
      <c r="E32" s="17">
        <v>75</v>
      </c>
      <c r="F32" s="22">
        <f>IF(D32&gt;E32,D32/E32,E32/D32)*100</f>
        <v>100</v>
      </c>
      <c r="G32" s="17" t="s">
        <v>7</v>
      </c>
      <c r="H32" s="19" t="s">
        <v>7</v>
      </c>
      <c r="I32" s="17" t="s">
        <v>7</v>
      </c>
      <c r="J32" s="17" t="s">
        <v>7</v>
      </c>
      <c r="K32" s="17" t="s">
        <v>7</v>
      </c>
      <c r="L32" s="17" t="s">
        <v>7</v>
      </c>
    </row>
    <row r="33" spans="1:12" ht="12.75">
      <c r="A33" s="25"/>
      <c r="B33" s="20" t="s">
        <v>28</v>
      </c>
      <c r="C33" s="20"/>
      <c r="D33" s="17" t="s">
        <v>7</v>
      </c>
      <c r="E33" s="17" t="s">
        <v>7</v>
      </c>
      <c r="F33" s="17" t="s">
        <v>7</v>
      </c>
      <c r="G33" s="22">
        <f>AVERAGE(F32:F32)</f>
        <v>100</v>
      </c>
      <c r="H33" s="28">
        <v>1985</v>
      </c>
      <c r="I33" s="24">
        <f>H33/H27</f>
        <v>0.0353</v>
      </c>
      <c r="J33" s="21">
        <f>G33*I33</f>
        <v>3.53</v>
      </c>
      <c r="K33" s="17" t="s">
        <v>7</v>
      </c>
      <c r="L33" s="17" t="s">
        <v>7</v>
      </c>
    </row>
    <row r="34" spans="1:12" ht="12.75" customHeight="1">
      <c r="A34" s="48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</row>
    <row r="35" spans="1:12" ht="36">
      <c r="A35" s="29">
        <v>3</v>
      </c>
      <c r="B35" s="18" t="s">
        <v>30</v>
      </c>
      <c r="C35" s="17" t="s">
        <v>6</v>
      </c>
      <c r="D35" s="17">
        <v>80</v>
      </c>
      <c r="E35" s="17">
        <v>80</v>
      </c>
      <c r="F35" s="22">
        <f>IF(D35&gt;E35,D35/E35,E35/D35)*100</f>
        <v>100</v>
      </c>
      <c r="G35" s="17" t="s">
        <v>7</v>
      </c>
      <c r="H35" s="19" t="s">
        <v>7</v>
      </c>
      <c r="I35" s="17" t="s">
        <v>7</v>
      </c>
      <c r="J35" s="17" t="s">
        <v>7</v>
      </c>
      <c r="K35" s="17" t="s">
        <v>7</v>
      </c>
      <c r="L35" s="17" t="s">
        <v>7</v>
      </c>
    </row>
    <row r="36" spans="1:12" ht="24">
      <c r="A36" s="25"/>
      <c r="B36" s="18" t="s">
        <v>32</v>
      </c>
      <c r="C36" s="17" t="s">
        <v>6</v>
      </c>
      <c r="D36" s="17">
        <v>72</v>
      </c>
      <c r="E36" s="17">
        <v>72</v>
      </c>
      <c r="F36" s="22">
        <f>IF(D36&gt;E36,D36/E36,E36/D36)*100</f>
        <v>100</v>
      </c>
      <c r="G36" s="17" t="s">
        <v>7</v>
      </c>
      <c r="H36" s="19" t="s">
        <v>7</v>
      </c>
      <c r="I36" s="17" t="s">
        <v>7</v>
      </c>
      <c r="J36" s="17" t="s">
        <v>7</v>
      </c>
      <c r="K36" s="17" t="s">
        <v>7</v>
      </c>
      <c r="L36" s="17" t="s">
        <v>7</v>
      </c>
    </row>
    <row r="37" spans="1:12" ht="12.75">
      <c r="A37" s="25"/>
      <c r="B37" s="20" t="s">
        <v>49</v>
      </c>
      <c r="C37" s="20"/>
      <c r="D37" s="17" t="s">
        <v>7</v>
      </c>
      <c r="E37" s="17" t="s">
        <v>7</v>
      </c>
      <c r="F37" s="17" t="s">
        <v>7</v>
      </c>
      <c r="G37" s="22">
        <f>AVERAGE(F35:F36)</f>
        <v>100</v>
      </c>
      <c r="H37" s="27">
        <v>5800</v>
      </c>
      <c r="I37" s="24">
        <f>H37/H27</f>
        <v>0.1031</v>
      </c>
      <c r="J37" s="21">
        <f>G37*I37</f>
        <v>10.31</v>
      </c>
      <c r="K37" s="17" t="s">
        <v>7</v>
      </c>
      <c r="L37" s="17" t="s">
        <v>7</v>
      </c>
    </row>
    <row r="38" spans="1:12" ht="12.75" customHeight="1">
      <c r="A38" s="48" t="s">
        <v>41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</row>
    <row r="39" spans="1:12" ht="48">
      <c r="A39" s="29">
        <v>4</v>
      </c>
      <c r="B39" s="18" t="s">
        <v>33</v>
      </c>
      <c r="C39" s="17" t="s">
        <v>6</v>
      </c>
      <c r="D39" s="17">
        <v>70</v>
      </c>
      <c r="E39" s="17">
        <v>70</v>
      </c>
      <c r="F39" s="22">
        <f>IF(D39&gt;E39,D39/E39,E39/D39)*100</f>
        <v>100</v>
      </c>
      <c r="G39" s="17" t="s">
        <v>7</v>
      </c>
      <c r="H39" s="19" t="s">
        <v>7</v>
      </c>
      <c r="I39" s="17" t="s">
        <v>7</v>
      </c>
      <c r="J39" s="17" t="s">
        <v>7</v>
      </c>
      <c r="K39" s="17" t="s">
        <v>7</v>
      </c>
      <c r="L39" s="17" t="s">
        <v>7</v>
      </c>
    </row>
    <row r="40" spans="1:12" ht="12.75">
      <c r="A40" s="25"/>
      <c r="B40" s="20" t="s">
        <v>48</v>
      </c>
      <c r="C40" s="20"/>
      <c r="D40" s="17" t="s">
        <v>7</v>
      </c>
      <c r="E40" s="17" t="s">
        <v>7</v>
      </c>
      <c r="F40" s="17" t="s">
        <v>7</v>
      </c>
      <c r="G40" s="22">
        <f>AVERAGE(F39:F39)</f>
        <v>100</v>
      </c>
      <c r="H40" s="27">
        <v>846</v>
      </c>
      <c r="I40" s="24">
        <f>H40/H27</f>
        <v>0.015</v>
      </c>
      <c r="J40" s="21">
        <f>G40*I40</f>
        <v>1.5</v>
      </c>
      <c r="K40" s="17" t="s">
        <v>7</v>
      </c>
      <c r="L40" s="17" t="s">
        <v>7</v>
      </c>
    </row>
    <row r="41" spans="1:12" ht="12.75" customHeight="1">
      <c r="A41" s="48" t="s">
        <v>42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</row>
    <row r="42" spans="1:12" ht="36">
      <c r="A42" s="29">
        <v>5</v>
      </c>
      <c r="B42" s="18" t="s">
        <v>34</v>
      </c>
      <c r="C42" s="17" t="s">
        <v>6</v>
      </c>
      <c r="D42" s="17">
        <v>84</v>
      </c>
      <c r="E42" s="17">
        <v>84</v>
      </c>
      <c r="F42" s="22">
        <f>IF(D42&gt;E42,D42/E42,E42/D42)*100</f>
        <v>100</v>
      </c>
      <c r="G42" s="17" t="s">
        <v>7</v>
      </c>
      <c r="H42" s="19" t="s">
        <v>7</v>
      </c>
      <c r="I42" s="17" t="s">
        <v>7</v>
      </c>
      <c r="J42" s="17" t="s">
        <v>7</v>
      </c>
      <c r="K42" s="17" t="s">
        <v>7</v>
      </c>
      <c r="L42" s="17" t="s">
        <v>7</v>
      </c>
    </row>
    <row r="43" spans="1:12" ht="12.75">
      <c r="A43" s="25"/>
      <c r="B43" s="20" t="s">
        <v>47</v>
      </c>
      <c r="C43" s="20"/>
      <c r="D43" s="17" t="s">
        <v>7</v>
      </c>
      <c r="E43" s="17" t="s">
        <v>7</v>
      </c>
      <c r="F43" s="17" t="s">
        <v>7</v>
      </c>
      <c r="G43" s="22">
        <f>AVERAGE(F42:F42)</f>
        <v>100</v>
      </c>
      <c r="H43" s="28">
        <v>2512</v>
      </c>
      <c r="I43" s="24">
        <f>H43/H27</f>
        <v>0.0446</v>
      </c>
      <c r="J43" s="21">
        <f>G43*I43</f>
        <v>4.46</v>
      </c>
      <c r="K43" s="17" t="s">
        <v>7</v>
      </c>
      <c r="L43" s="17" t="s">
        <v>7</v>
      </c>
    </row>
    <row r="44" spans="1:12" ht="12.75" customHeight="1">
      <c r="A44" s="48" t="s">
        <v>43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0"/>
    </row>
    <row r="45" spans="1:12" ht="36">
      <c r="A45" s="29">
        <v>6</v>
      </c>
      <c r="B45" s="18" t="s">
        <v>72</v>
      </c>
      <c r="C45" s="17" t="s">
        <v>6</v>
      </c>
      <c r="D45" s="17">
        <v>78</v>
      </c>
      <c r="E45" s="17">
        <v>78</v>
      </c>
      <c r="F45" s="22">
        <f>IF(D45&gt;E45,D45/E45,E45/D45)*100</f>
        <v>100</v>
      </c>
      <c r="G45" s="17" t="s">
        <v>7</v>
      </c>
      <c r="H45" s="19" t="s">
        <v>7</v>
      </c>
      <c r="I45" s="17" t="s">
        <v>7</v>
      </c>
      <c r="J45" s="17" t="s">
        <v>7</v>
      </c>
      <c r="K45" s="17" t="s">
        <v>7</v>
      </c>
      <c r="L45" s="17" t="s">
        <v>7</v>
      </c>
    </row>
    <row r="46" spans="1:12" ht="12.75">
      <c r="A46" s="25"/>
      <c r="B46" s="20" t="s">
        <v>46</v>
      </c>
      <c r="C46" s="20"/>
      <c r="D46" s="17" t="s">
        <v>7</v>
      </c>
      <c r="E46" s="17" t="s">
        <v>7</v>
      </c>
      <c r="F46" s="17" t="s">
        <v>7</v>
      </c>
      <c r="G46" s="22">
        <f>AVERAGE(F45:F45)</f>
        <v>100</v>
      </c>
      <c r="H46" s="28">
        <v>1077.7</v>
      </c>
      <c r="I46" s="24">
        <f>H46/H27</f>
        <v>0.0192</v>
      </c>
      <c r="J46" s="21">
        <f>G46*I46</f>
        <v>1.92</v>
      </c>
      <c r="K46" s="17" t="s">
        <v>7</v>
      </c>
      <c r="L46" s="17" t="s">
        <v>7</v>
      </c>
    </row>
    <row r="47" spans="1:12" ht="12.75" customHeight="1">
      <c r="A47" s="48" t="s">
        <v>44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1:12" ht="36">
      <c r="A48" s="29">
        <v>7</v>
      </c>
      <c r="B48" s="18" t="s">
        <v>34</v>
      </c>
      <c r="C48" s="17" t="s">
        <v>6</v>
      </c>
      <c r="D48" s="17">
        <v>84</v>
      </c>
      <c r="E48" s="17">
        <v>84</v>
      </c>
      <c r="F48" s="22">
        <f>IF(D48&gt;E48,D48/E48,E48/D48)*100</f>
        <v>100</v>
      </c>
      <c r="G48" s="17" t="s">
        <v>7</v>
      </c>
      <c r="H48" s="19" t="s">
        <v>7</v>
      </c>
      <c r="I48" s="17" t="s">
        <v>7</v>
      </c>
      <c r="J48" s="17" t="s">
        <v>7</v>
      </c>
      <c r="K48" s="17" t="s">
        <v>7</v>
      </c>
      <c r="L48" s="17" t="s">
        <v>7</v>
      </c>
    </row>
    <row r="49" spans="1:12" ht="12.75">
      <c r="A49" s="25"/>
      <c r="B49" s="20" t="s">
        <v>45</v>
      </c>
      <c r="C49" s="20"/>
      <c r="D49" s="17" t="s">
        <v>7</v>
      </c>
      <c r="E49" s="17" t="s">
        <v>7</v>
      </c>
      <c r="F49" s="17" t="s">
        <v>7</v>
      </c>
      <c r="G49" s="22">
        <f>AVERAGE(F48:F48)</f>
        <v>100</v>
      </c>
      <c r="H49" s="28">
        <v>984</v>
      </c>
      <c r="I49" s="24">
        <f>H49/H27</f>
        <v>0.0175</v>
      </c>
      <c r="J49" s="21">
        <f>G49*I49</f>
        <v>1.75</v>
      </c>
      <c r="K49" s="17" t="s">
        <v>7</v>
      </c>
      <c r="L49" s="17" t="s">
        <v>7</v>
      </c>
    </row>
    <row r="50" spans="1:12" ht="12.75" customHeight="1">
      <c r="A50" s="48" t="s">
        <v>55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</row>
    <row r="51" spans="1:12" ht="36">
      <c r="A51" s="29">
        <v>8</v>
      </c>
      <c r="B51" s="18" t="s">
        <v>35</v>
      </c>
      <c r="C51" s="17" t="s">
        <v>6</v>
      </c>
      <c r="D51" s="17">
        <v>1</v>
      </c>
      <c r="E51" s="17">
        <v>1</v>
      </c>
      <c r="F51" s="22">
        <f>IF(D51&gt;E51,D51/E51,E51/D51)*100</f>
        <v>100</v>
      </c>
      <c r="G51" s="17" t="s">
        <v>7</v>
      </c>
      <c r="H51" s="19" t="s">
        <v>7</v>
      </c>
      <c r="I51" s="17" t="s">
        <v>7</v>
      </c>
      <c r="J51" s="17" t="s">
        <v>7</v>
      </c>
      <c r="K51" s="17" t="s">
        <v>7</v>
      </c>
      <c r="L51" s="17" t="s">
        <v>7</v>
      </c>
    </row>
    <row r="52" spans="1:12" ht="12.75">
      <c r="A52" s="25"/>
      <c r="B52" s="20" t="s">
        <v>50</v>
      </c>
      <c r="C52" s="20"/>
      <c r="D52" s="17" t="s">
        <v>7</v>
      </c>
      <c r="E52" s="17" t="s">
        <v>7</v>
      </c>
      <c r="F52" s="17" t="s">
        <v>7</v>
      </c>
      <c r="G52" s="22">
        <f>AVERAGE(F51:F51)</f>
        <v>100</v>
      </c>
      <c r="H52" s="28">
        <v>0</v>
      </c>
      <c r="I52" s="24">
        <f>H52/H27</f>
        <v>0</v>
      </c>
      <c r="J52" s="21">
        <f>G52*I52</f>
        <v>0</v>
      </c>
      <c r="K52" s="17" t="s">
        <v>7</v>
      </c>
      <c r="L52" s="17" t="s">
        <v>7</v>
      </c>
    </row>
    <row r="53" spans="1:12" ht="12.75" customHeight="1">
      <c r="A53" s="48" t="s">
        <v>56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 ht="36">
      <c r="A54" s="29">
        <v>9</v>
      </c>
      <c r="B54" s="18" t="s">
        <v>73</v>
      </c>
      <c r="C54" s="17" t="s">
        <v>6</v>
      </c>
      <c r="D54" s="17">
        <v>99</v>
      </c>
      <c r="E54" s="17">
        <v>99</v>
      </c>
      <c r="F54" s="22">
        <f>IF(D54&gt;E54,D54/E54,E54/D54)*100</f>
        <v>100</v>
      </c>
      <c r="G54" s="17" t="s">
        <v>7</v>
      </c>
      <c r="H54" s="19" t="s">
        <v>7</v>
      </c>
      <c r="I54" s="17" t="s">
        <v>7</v>
      </c>
      <c r="J54" s="17" t="s">
        <v>7</v>
      </c>
      <c r="K54" s="17" t="s">
        <v>7</v>
      </c>
      <c r="L54" s="17" t="s">
        <v>7</v>
      </c>
    </row>
    <row r="55" spans="1:12" ht="12.75">
      <c r="A55" s="25"/>
      <c r="B55" s="20" t="s">
        <v>51</v>
      </c>
      <c r="C55" s="20"/>
      <c r="D55" s="17" t="s">
        <v>7</v>
      </c>
      <c r="E55" s="17" t="s">
        <v>7</v>
      </c>
      <c r="F55" s="17" t="s">
        <v>7</v>
      </c>
      <c r="G55" s="22">
        <f>AVERAGE(F54:F54)</f>
        <v>100</v>
      </c>
      <c r="H55" s="28">
        <v>0</v>
      </c>
      <c r="I55" s="24">
        <f>H55/H27</f>
        <v>0</v>
      </c>
      <c r="J55" s="21">
        <f>G55*I55</f>
        <v>0</v>
      </c>
      <c r="K55" s="17" t="s">
        <v>7</v>
      </c>
      <c r="L55" s="17" t="s">
        <v>7</v>
      </c>
    </row>
    <row r="56" spans="1:12" ht="12.75" customHeight="1">
      <c r="A56" s="48" t="s">
        <v>57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0"/>
    </row>
    <row r="57" spans="1:12" ht="36">
      <c r="A57" s="29">
        <v>10</v>
      </c>
      <c r="B57" s="18" t="s">
        <v>73</v>
      </c>
      <c r="C57" s="17" t="s">
        <v>6</v>
      </c>
      <c r="D57" s="17">
        <v>99</v>
      </c>
      <c r="E57" s="17">
        <v>99</v>
      </c>
      <c r="F57" s="22">
        <f>IF(D57&gt;E57,D57/E57,E57/D57)*100</f>
        <v>100</v>
      </c>
      <c r="G57" s="17" t="s">
        <v>7</v>
      </c>
      <c r="H57" s="19" t="s">
        <v>7</v>
      </c>
      <c r="I57" s="17" t="s">
        <v>7</v>
      </c>
      <c r="J57" s="17" t="s">
        <v>7</v>
      </c>
      <c r="K57" s="17" t="s">
        <v>7</v>
      </c>
      <c r="L57" s="17" t="s">
        <v>7</v>
      </c>
    </row>
    <row r="58" spans="1:12" ht="12.75">
      <c r="A58" s="25"/>
      <c r="B58" s="20" t="s">
        <v>52</v>
      </c>
      <c r="C58" s="20"/>
      <c r="D58" s="17" t="s">
        <v>7</v>
      </c>
      <c r="E58" s="17" t="s">
        <v>7</v>
      </c>
      <c r="F58" s="17" t="s">
        <v>7</v>
      </c>
      <c r="G58" s="22">
        <f>AVERAGE(F57:F57)</f>
        <v>100</v>
      </c>
      <c r="H58" s="28">
        <v>0</v>
      </c>
      <c r="I58" s="24">
        <f>H58/H27</f>
        <v>0</v>
      </c>
      <c r="J58" s="21">
        <f>G58*I58</f>
        <v>0</v>
      </c>
      <c r="K58" s="17" t="s">
        <v>7</v>
      </c>
      <c r="L58" s="17" t="s">
        <v>7</v>
      </c>
    </row>
    <row r="59" spans="1:12" ht="12.75" customHeight="1">
      <c r="A59" s="48" t="s">
        <v>75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0"/>
    </row>
    <row r="60" spans="1:12" ht="24">
      <c r="A60" s="29">
        <v>11</v>
      </c>
      <c r="B60" s="18" t="s">
        <v>36</v>
      </c>
      <c r="C60" s="17" t="s">
        <v>6</v>
      </c>
      <c r="D60" s="17">
        <v>98</v>
      </c>
      <c r="E60" s="17">
        <v>98</v>
      </c>
      <c r="F60" s="22">
        <f>IF(D60&gt;E60,D60/E60,E60/D60)*100</f>
        <v>100</v>
      </c>
      <c r="G60" s="17" t="s">
        <v>7</v>
      </c>
      <c r="H60" s="19" t="s">
        <v>7</v>
      </c>
      <c r="I60" s="17" t="s">
        <v>7</v>
      </c>
      <c r="J60" s="17" t="s">
        <v>7</v>
      </c>
      <c r="K60" s="17" t="s">
        <v>7</v>
      </c>
      <c r="L60" s="17" t="s">
        <v>7</v>
      </c>
    </row>
    <row r="61" spans="1:12" ht="12.75">
      <c r="A61" s="25"/>
      <c r="B61" s="20" t="s">
        <v>53</v>
      </c>
      <c r="C61" s="20"/>
      <c r="D61" s="17" t="s">
        <v>7</v>
      </c>
      <c r="E61" s="17" t="s">
        <v>7</v>
      </c>
      <c r="F61" s="17" t="s">
        <v>7</v>
      </c>
      <c r="G61" s="22">
        <f>AVERAGE(F60:F60)</f>
        <v>100</v>
      </c>
      <c r="H61" s="28">
        <v>41911.3</v>
      </c>
      <c r="I61" s="24">
        <f>H61/H27</f>
        <v>0.7449</v>
      </c>
      <c r="J61" s="21">
        <f>G61*I61</f>
        <v>74.49</v>
      </c>
      <c r="K61" s="17" t="s">
        <v>7</v>
      </c>
      <c r="L61" s="17" t="s">
        <v>7</v>
      </c>
    </row>
    <row r="62" spans="1:12" ht="12.75" customHeight="1">
      <c r="A62" s="48" t="s">
        <v>58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50"/>
    </row>
    <row r="63" spans="1:12" ht="36">
      <c r="A63" s="29">
        <v>12</v>
      </c>
      <c r="B63" s="18" t="s">
        <v>74</v>
      </c>
      <c r="C63" s="17" t="s">
        <v>6</v>
      </c>
      <c r="D63" s="17">
        <v>1</v>
      </c>
      <c r="E63" s="17">
        <v>1</v>
      </c>
      <c r="F63" s="22">
        <f>IF(D63&gt;E63,D63/E63,E63/D63)*100</f>
        <v>100</v>
      </c>
      <c r="G63" s="17" t="s">
        <v>7</v>
      </c>
      <c r="H63" s="19" t="s">
        <v>7</v>
      </c>
      <c r="I63" s="17" t="s">
        <v>7</v>
      </c>
      <c r="J63" s="17" t="s">
        <v>7</v>
      </c>
      <c r="K63" s="17" t="s">
        <v>7</v>
      </c>
      <c r="L63" s="17" t="s">
        <v>7</v>
      </c>
    </row>
    <row r="64" spans="1:12" ht="12.75">
      <c r="A64" s="25"/>
      <c r="B64" s="20" t="s">
        <v>54</v>
      </c>
      <c r="C64" s="20"/>
      <c r="D64" s="17" t="s">
        <v>7</v>
      </c>
      <c r="E64" s="17" t="s">
        <v>7</v>
      </c>
      <c r="F64" s="17" t="s">
        <v>7</v>
      </c>
      <c r="G64" s="22">
        <f>AVERAGE(F63:F63)</f>
        <v>100</v>
      </c>
      <c r="H64" s="28">
        <v>300</v>
      </c>
      <c r="I64" s="24">
        <f>H64/H27</f>
        <v>0.0053</v>
      </c>
      <c r="J64" s="21">
        <f>G64*I64</f>
        <v>0.53</v>
      </c>
      <c r="K64" s="17" t="s">
        <v>7</v>
      </c>
      <c r="L64" s="17" t="s">
        <v>7</v>
      </c>
    </row>
    <row r="65" spans="2:12" ht="12.75">
      <c r="B65" s="9"/>
      <c r="C65" s="9"/>
      <c r="D65" s="9"/>
      <c r="E65" s="9"/>
      <c r="F65" s="9"/>
      <c r="G65" s="9"/>
      <c r="H65" s="10"/>
      <c r="I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10"/>
      <c r="I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10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10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10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10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10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10"/>
      <c r="I72" s="9"/>
      <c r="J72" s="9"/>
      <c r="K72" s="9"/>
      <c r="L72" s="9"/>
    </row>
  </sheetData>
  <sheetProtection/>
  <mergeCells count="31">
    <mergeCell ref="E11:E14"/>
    <mergeCell ref="G2:L2"/>
    <mergeCell ref="B7:L7"/>
    <mergeCell ref="B8:L8"/>
    <mergeCell ref="H4:L4"/>
    <mergeCell ref="H5:L5"/>
    <mergeCell ref="B9:L9"/>
    <mergeCell ref="A11:A14"/>
    <mergeCell ref="B11:B14"/>
    <mergeCell ref="C11:C14"/>
    <mergeCell ref="D11:D14"/>
    <mergeCell ref="A34:L34"/>
    <mergeCell ref="A38:L38"/>
    <mergeCell ref="F11:F14"/>
    <mergeCell ref="G11:G14"/>
    <mergeCell ref="H11:H14"/>
    <mergeCell ref="I11:I14"/>
    <mergeCell ref="J11:J14"/>
    <mergeCell ref="K11:K14"/>
    <mergeCell ref="L11:L14"/>
    <mergeCell ref="B16:L16"/>
    <mergeCell ref="A28:L28"/>
    <mergeCell ref="A31:L31"/>
    <mergeCell ref="A59:L59"/>
    <mergeCell ref="A62:L62"/>
    <mergeCell ref="A41:L41"/>
    <mergeCell ref="A44:L44"/>
    <mergeCell ref="A47:L47"/>
    <mergeCell ref="A50:L50"/>
    <mergeCell ref="A53:L53"/>
    <mergeCell ref="A56:L56"/>
  </mergeCells>
  <printOptions/>
  <pageMargins left="0.1968503937007874" right="0.1968503937007874" top="0.27" bottom="0.15" header="0.22" footer="0.15"/>
  <pageSetup fitToHeight="0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72"/>
  <sheetViews>
    <sheetView zoomScale="120" zoomScaleNormal="120" zoomScalePageLayoutView="0" workbookViewId="0" topLeftCell="A1">
      <selection activeCell="B19" sqref="B19:L20"/>
    </sheetView>
  </sheetViews>
  <sheetFormatPr defaultColWidth="9.140625" defaultRowHeight="12.75"/>
  <cols>
    <col min="1" max="1" width="5.140625" style="4" customWidth="1"/>
    <col min="2" max="2" width="48.8515625" style="4" customWidth="1"/>
    <col min="3" max="3" width="6.7109375" style="4" customWidth="1"/>
    <col min="4" max="4" width="9.140625" style="4" customWidth="1"/>
    <col min="5" max="5" width="10.57421875" style="4" customWidth="1"/>
    <col min="6" max="6" width="14.140625" style="4" customWidth="1"/>
    <col min="7" max="7" width="12.28125" style="4" customWidth="1"/>
    <col min="8" max="8" width="14.57421875" style="11" customWidth="1"/>
    <col min="9" max="9" width="12.57421875" style="4" customWidth="1"/>
    <col min="10" max="10" width="12.28125" style="4" customWidth="1"/>
    <col min="11" max="12" width="13.00390625" style="4" customWidth="1"/>
    <col min="13" max="13" width="1.421875" style="4" customWidth="1"/>
    <col min="14" max="16384" width="9.140625" style="4" customWidth="1"/>
  </cols>
  <sheetData>
    <row r="1" ht="9" customHeight="1"/>
    <row r="2" spans="7:12" ht="12.75" customHeight="1">
      <c r="G2" s="51" t="s">
        <v>65</v>
      </c>
      <c r="H2" s="51"/>
      <c r="I2" s="51"/>
      <c r="J2" s="51"/>
      <c r="K2" s="51"/>
      <c r="L2" s="51"/>
    </row>
    <row r="3" spans="7:13" ht="14.25" customHeight="1">
      <c r="G3" s="5"/>
      <c r="H3" s="5"/>
      <c r="I3" s="3"/>
      <c r="J3" s="3"/>
      <c r="K3" s="3"/>
      <c r="L3" s="3" t="s">
        <v>13</v>
      </c>
      <c r="M3" s="6"/>
    </row>
    <row r="4" spans="7:13" ht="14.25" customHeight="1">
      <c r="G4" s="5"/>
      <c r="H4" s="61" t="s">
        <v>66</v>
      </c>
      <c r="I4" s="61"/>
      <c r="J4" s="61"/>
      <c r="K4" s="61"/>
      <c r="L4" s="61"/>
      <c r="M4" s="6"/>
    </row>
    <row r="5" spans="7:13" ht="14.25" customHeight="1">
      <c r="G5" s="5"/>
      <c r="H5" s="61" t="s">
        <v>67</v>
      </c>
      <c r="I5" s="61"/>
      <c r="J5" s="61"/>
      <c r="K5" s="61"/>
      <c r="L5" s="61"/>
      <c r="M5" s="6"/>
    </row>
    <row r="6" ht="14.25" customHeight="1"/>
    <row r="7" spans="2:12" ht="14.25">
      <c r="B7" s="54" t="s"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12" ht="14.25" customHeight="1">
      <c r="B8" s="55" t="s">
        <v>69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s="1" customFormat="1" ht="14.25">
      <c r="B9" s="54" t="s">
        <v>80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ht="4.5" customHeight="1"/>
    <row r="11" spans="1:12" ht="24.75" customHeight="1">
      <c r="A11" s="56" t="s">
        <v>29</v>
      </c>
      <c r="B11" s="53" t="s">
        <v>0</v>
      </c>
      <c r="C11" s="53" t="s">
        <v>1</v>
      </c>
      <c r="D11" s="52" t="s">
        <v>2</v>
      </c>
      <c r="E11" s="52" t="s">
        <v>3</v>
      </c>
      <c r="F11" s="52" t="s">
        <v>4</v>
      </c>
      <c r="G11" s="52" t="s">
        <v>5</v>
      </c>
      <c r="H11" s="60" t="s">
        <v>23</v>
      </c>
      <c r="I11" s="52" t="s">
        <v>24</v>
      </c>
      <c r="J11" s="52" t="s">
        <v>25</v>
      </c>
      <c r="K11" s="52" t="s">
        <v>26</v>
      </c>
      <c r="L11" s="52" t="s">
        <v>27</v>
      </c>
    </row>
    <row r="12" spans="1:12" ht="27" customHeight="1">
      <c r="A12" s="57"/>
      <c r="B12" s="53"/>
      <c r="C12" s="53"/>
      <c r="D12" s="52"/>
      <c r="E12" s="52"/>
      <c r="F12" s="52"/>
      <c r="G12" s="52"/>
      <c r="H12" s="60"/>
      <c r="I12" s="52"/>
      <c r="J12" s="52"/>
      <c r="K12" s="52"/>
      <c r="L12" s="52"/>
    </row>
    <row r="13" spans="1:12" ht="18.75" customHeight="1">
      <c r="A13" s="57"/>
      <c r="B13" s="53"/>
      <c r="C13" s="53"/>
      <c r="D13" s="52"/>
      <c r="E13" s="52"/>
      <c r="F13" s="52"/>
      <c r="G13" s="52"/>
      <c r="H13" s="60"/>
      <c r="I13" s="52"/>
      <c r="J13" s="52"/>
      <c r="K13" s="52"/>
      <c r="L13" s="52"/>
    </row>
    <row r="14" spans="1:12" ht="60" customHeight="1">
      <c r="A14" s="58"/>
      <c r="B14" s="53"/>
      <c r="C14" s="53"/>
      <c r="D14" s="52"/>
      <c r="E14" s="52"/>
      <c r="F14" s="52"/>
      <c r="G14" s="52"/>
      <c r="H14" s="60"/>
      <c r="I14" s="52"/>
      <c r="J14" s="52"/>
      <c r="K14" s="52"/>
      <c r="L14" s="52"/>
    </row>
    <row r="15" spans="1:12" ht="12.75">
      <c r="A15" s="25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8">
        <v>7</v>
      </c>
      <c r="I15" s="7">
        <v>8</v>
      </c>
      <c r="J15" s="7">
        <v>9</v>
      </c>
      <c r="K15" s="7">
        <v>10</v>
      </c>
      <c r="L15" s="7">
        <v>11</v>
      </c>
    </row>
    <row r="16" spans="1:12" ht="12.75" customHeight="1">
      <c r="A16" s="25"/>
      <c r="B16" s="59" t="s">
        <v>70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36">
      <c r="A17" s="25">
        <v>1</v>
      </c>
      <c r="B17" s="18" t="s">
        <v>30</v>
      </c>
      <c r="C17" s="17" t="str">
        <f>C29</f>
        <v>%</v>
      </c>
      <c r="D17" s="17">
        <v>80</v>
      </c>
      <c r="E17" s="17">
        <v>80</v>
      </c>
      <c r="F17" s="17" t="s">
        <v>7</v>
      </c>
      <c r="G17" s="17" t="s">
        <v>7</v>
      </c>
      <c r="H17" s="19" t="s">
        <v>7</v>
      </c>
      <c r="I17" s="17" t="s">
        <v>7</v>
      </c>
      <c r="J17" s="17" t="s">
        <v>7</v>
      </c>
      <c r="K17" s="21">
        <f>IF(D17&gt;E17,D17/E17,E17/D17)*100</f>
        <v>100</v>
      </c>
      <c r="L17" s="17" t="s">
        <v>7</v>
      </c>
    </row>
    <row r="18" spans="1:12" ht="60">
      <c r="A18" s="25">
        <v>2</v>
      </c>
      <c r="B18" s="9" t="s">
        <v>31</v>
      </c>
      <c r="C18" s="17" t="s">
        <v>6</v>
      </c>
      <c r="D18" s="17">
        <v>75</v>
      </c>
      <c r="E18" s="17">
        <v>75</v>
      </c>
      <c r="F18" s="17"/>
      <c r="G18" s="17"/>
      <c r="H18" s="19"/>
      <c r="I18" s="17"/>
      <c r="J18" s="17"/>
      <c r="K18" s="21">
        <f aca="true" t="shared" si="0" ref="K18:K25">IF(D18&gt;E18,D18/E18,E18/D18)*100</f>
        <v>100</v>
      </c>
      <c r="L18" s="17"/>
    </row>
    <row r="19" spans="1:12" ht="24">
      <c r="A19" s="25">
        <v>3</v>
      </c>
      <c r="B19" s="18" t="s">
        <v>32</v>
      </c>
      <c r="C19" s="17" t="s">
        <v>6</v>
      </c>
      <c r="D19" s="17">
        <v>72</v>
      </c>
      <c r="E19" s="17">
        <v>72</v>
      </c>
      <c r="F19" s="17"/>
      <c r="G19" s="17"/>
      <c r="H19" s="19"/>
      <c r="I19" s="17"/>
      <c r="J19" s="17"/>
      <c r="K19" s="21">
        <f t="shared" si="0"/>
        <v>100</v>
      </c>
      <c r="L19" s="17"/>
    </row>
    <row r="20" spans="1:12" ht="48">
      <c r="A20" s="25">
        <v>4</v>
      </c>
      <c r="B20" s="18" t="s">
        <v>33</v>
      </c>
      <c r="C20" s="17" t="s">
        <v>6</v>
      </c>
      <c r="D20" s="17">
        <v>70</v>
      </c>
      <c r="E20" s="17">
        <v>70</v>
      </c>
      <c r="F20" s="17"/>
      <c r="G20" s="17"/>
      <c r="H20" s="19"/>
      <c r="I20" s="17"/>
      <c r="J20" s="17"/>
      <c r="K20" s="21">
        <f t="shared" si="0"/>
        <v>100</v>
      </c>
      <c r="L20" s="17"/>
    </row>
    <row r="21" spans="1:12" ht="36">
      <c r="A21" s="25">
        <v>5</v>
      </c>
      <c r="B21" s="18" t="s">
        <v>34</v>
      </c>
      <c r="C21" s="17" t="str">
        <f>C32</f>
        <v>%</v>
      </c>
      <c r="D21" s="17">
        <v>84</v>
      </c>
      <c r="E21" s="17">
        <v>84</v>
      </c>
      <c r="F21" s="17"/>
      <c r="G21" s="17"/>
      <c r="H21" s="19"/>
      <c r="I21" s="17"/>
      <c r="J21" s="17"/>
      <c r="K21" s="21">
        <f t="shared" si="0"/>
        <v>100</v>
      </c>
      <c r="L21" s="17"/>
    </row>
    <row r="22" spans="1:12" ht="36">
      <c r="A22" s="25">
        <v>6</v>
      </c>
      <c r="B22" s="18" t="s">
        <v>72</v>
      </c>
      <c r="C22" s="17" t="s">
        <v>6</v>
      </c>
      <c r="D22" s="17">
        <v>78</v>
      </c>
      <c r="E22" s="17">
        <v>78</v>
      </c>
      <c r="F22" s="17"/>
      <c r="G22" s="17"/>
      <c r="H22" s="19"/>
      <c r="I22" s="17"/>
      <c r="J22" s="17"/>
      <c r="K22" s="21">
        <f t="shared" si="0"/>
        <v>100</v>
      </c>
      <c r="L22" s="17"/>
    </row>
    <row r="23" spans="1:12" ht="36">
      <c r="A23" s="25">
        <v>7</v>
      </c>
      <c r="B23" s="18" t="s">
        <v>35</v>
      </c>
      <c r="C23" s="17" t="s">
        <v>37</v>
      </c>
      <c r="D23" s="17">
        <v>1</v>
      </c>
      <c r="E23" s="17">
        <v>1</v>
      </c>
      <c r="F23" s="17"/>
      <c r="G23" s="17"/>
      <c r="H23" s="19"/>
      <c r="I23" s="17"/>
      <c r="J23" s="17"/>
      <c r="K23" s="21">
        <f t="shared" si="0"/>
        <v>100</v>
      </c>
      <c r="L23" s="17"/>
    </row>
    <row r="24" spans="1:12" ht="36">
      <c r="A24" s="25">
        <v>8</v>
      </c>
      <c r="B24" s="18" t="s">
        <v>73</v>
      </c>
      <c r="C24" s="17" t="s">
        <v>6</v>
      </c>
      <c r="D24" s="17">
        <v>99</v>
      </c>
      <c r="E24" s="17">
        <v>99</v>
      </c>
      <c r="F24" s="17"/>
      <c r="G24" s="17"/>
      <c r="H24" s="19"/>
      <c r="I24" s="17"/>
      <c r="J24" s="17"/>
      <c r="K24" s="21">
        <f t="shared" si="0"/>
        <v>100</v>
      </c>
      <c r="L24" s="17"/>
    </row>
    <row r="25" spans="1:12" ht="24">
      <c r="A25" s="25">
        <v>9</v>
      </c>
      <c r="B25" s="9" t="s">
        <v>36</v>
      </c>
      <c r="C25" s="17" t="s">
        <v>6</v>
      </c>
      <c r="D25" s="17">
        <v>98</v>
      </c>
      <c r="E25" s="17">
        <v>98</v>
      </c>
      <c r="F25" s="17"/>
      <c r="G25" s="17"/>
      <c r="H25" s="19"/>
      <c r="I25" s="17"/>
      <c r="J25" s="17"/>
      <c r="K25" s="21">
        <f t="shared" si="0"/>
        <v>100</v>
      </c>
      <c r="L25" s="17"/>
    </row>
    <row r="26" spans="1:12" ht="36">
      <c r="A26" s="25">
        <v>10</v>
      </c>
      <c r="B26" s="18" t="s">
        <v>74</v>
      </c>
      <c r="C26" s="17" t="s">
        <v>37</v>
      </c>
      <c r="D26" s="17">
        <v>1</v>
      </c>
      <c r="E26" s="17">
        <v>1</v>
      </c>
      <c r="F26" s="17" t="s">
        <v>7</v>
      </c>
      <c r="G26" s="17" t="s">
        <v>7</v>
      </c>
      <c r="H26" s="19" t="s">
        <v>7</v>
      </c>
      <c r="I26" s="17" t="s">
        <v>7</v>
      </c>
      <c r="J26" s="17" t="s">
        <v>7</v>
      </c>
      <c r="K26" s="21">
        <v>100</v>
      </c>
      <c r="L26" s="17" t="s">
        <v>7</v>
      </c>
    </row>
    <row r="27" spans="1:12" ht="12.75">
      <c r="A27" s="25"/>
      <c r="B27" s="20" t="s">
        <v>8</v>
      </c>
      <c r="C27" s="17"/>
      <c r="D27" s="17" t="s">
        <v>7</v>
      </c>
      <c r="E27" s="17" t="s">
        <v>7</v>
      </c>
      <c r="F27" s="17" t="s">
        <v>7</v>
      </c>
      <c r="G27" s="17" t="s">
        <v>7</v>
      </c>
      <c r="H27" s="23">
        <f>H30+H33+H37+H40+H43+H46+H49+H52+H55+H58+H61+H64</f>
        <v>56266.9</v>
      </c>
      <c r="I27" s="17" t="s">
        <v>7</v>
      </c>
      <c r="J27" s="17" t="s">
        <v>7</v>
      </c>
      <c r="K27" s="17" t="s">
        <v>7</v>
      </c>
      <c r="L27" s="21">
        <f>AVERAGE(K17:K26)</f>
        <v>100</v>
      </c>
    </row>
    <row r="28" spans="1:12" ht="12.75" customHeight="1">
      <c r="A28" s="48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1:12" ht="25.5" customHeight="1">
      <c r="A29" s="29">
        <v>1</v>
      </c>
      <c r="B29" s="18" t="s">
        <v>30</v>
      </c>
      <c r="C29" s="17" t="s">
        <v>6</v>
      </c>
      <c r="D29" s="17">
        <v>80</v>
      </c>
      <c r="E29" s="17">
        <v>80</v>
      </c>
      <c r="F29" s="22">
        <f>IF(D29&gt;E29,D29/E29,E29/D29)*100</f>
        <v>100</v>
      </c>
      <c r="G29" s="17" t="s">
        <v>7</v>
      </c>
      <c r="H29" s="19" t="s">
        <v>7</v>
      </c>
      <c r="I29" s="17" t="s">
        <v>7</v>
      </c>
      <c r="J29" s="17" t="s">
        <v>7</v>
      </c>
      <c r="K29" s="17" t="s">
        <v>7</v>
      </c>
      <c r="L29" s="17" t="s">
        <v>7</v>
      </c>
    </row>
    <row r="30" spans="1:12" ht="12.75">
      <c r="A30" s="25"/>
      <c r="B30" s="20" t="s">
        <v>22</v>
      </c>
      <c r="C30" s="20"/>
      <c r="D30" s="17" t="s">
        <v>7</v>
      </c>
      <c r="E30" s="17" t="s">
        <v>7</v>
      </c>
      <c r="F30" s="17" t="s">
        <v>7</v>
      </c>
      <c r="G30" s="22">
        <f>AVERAGE(F29:F29)</f>
        <v>100</v>
      </c>
      <c r="H30" s="27">
        <v>850.9</v>
      </c>
      <c r="I30" s="24">
        <f>H30/H27</f>
        <v>0.0151</v>
      </c>
      <c r="J30" s="21">
        <f>G30*I30</f>
        <v>1.51</v>
      </c>
      <c r="K30" s="17" t="s">
        <v>7</v>
      </c>
      <c r="L30" s="17" t="s">
        <v>7</v>
      </c>
    </row>
    <row r="31" spans="1:12" ht="12.75" customHeight="1">
      <c r="A31" s="48" t="s">
        <v>39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</row>
    <row r="32" spans="1:12" ht="60">
      <c r="A32" s="29">
        <v>2</v>
      </c>
      <c r="B32" s="18" t="s">
        <v>31</v>
      </c>
      <c r="C32" s="17" t="s">
        <v>6</v>
      </c>
      <c r="D32" s="17">
        <v>75</v>
      </c>
      <c r="E32" s="17">
        <v>75</v>
      </c>
      <c r="F32" s="22">
        <f>IF(D32&gt;E32,D32/E32,E32/D32)*100</f>
        <v>100</v>
      </c>
      <c r="G32" s="17" t="s">
        <v>7</v>
      </c>
      <c r="H32" s="19" t="s">
        <v>7</v>
      </c>
      <c r="I32" s="17" t="s">
        <v>7</v>
      </c>
      <c r="J32" s="17" t="s">
        <v>7</v>
      </c>
      <c r="K32" s="17" t="s">
        <v>7</v>
      </c>
      <c r="L32" s="17" t="s">
        <v>7</v>
      </c>
    </row>
    <row r="33" spans="1:12" ht="12.75">
      <c r="A33" s="25"/>
      <c r="B33" s="20" t="s">
        <v>28</v>
      </c>
      <c r="C33" s="20"/>
      <c r="D33" s="17" t="s">
        <v>7</v>
      </c>
      <c r="E33" s="17" t="s">
        <v>7</v>
      </c>
      <c r="F33" s="17" t="s">
        <v>7</v>
      </c>
      <c r="G33" s="22">
        <f>AVERAGE(F32:F32)</f>
        <v>100</v>
      </c>
      <c r="H33" s="28">
        <v>1985</v>
      </c>
      <c r="I33" s="24">
        <f>H33/H27</f>
        <v>0.0353</v>
      </c>
      <c r="J33" s="21">
        <f>G33*I33</f>
        <v>3.53</v>
      </c>
      <c r="K33" s="17" t="s">
        <v>7</v>
      </c>
      <c r="L33" s="17" t="s">
        <v>7</v>
      </c>
    </row>
    <row r="34" spans="1:12" ht="12.75" customHeight="1">
      <c r="A34" s="48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</row>
    <row r="35" spans="1:12" ht="36">
      <c r="A35" s="29">
        <v>3</v>
      </c>
      <c r="B35" s="18" t="s">
        <v>30</v>
      </c>
      <c r="C35" s="17" t="s">
        <v>6</v>
      </c>
      <c r="D35" s="17">
        <v>80</v>
      </c>
      <c r="E35" s="17">
        <v>80</v>
      </c>
      <c r="F35" s="22">
        <f>IF(D35&gt;E35,D35/E35,E35/D35)*100</f>
        <v>100</v>
      </c>
      <c r="G35" s="17" t="s">
        <v>7</v>
      </c>
      <c r="H35" s="19" t="s">
        <v>7</v>
      </c>
      <c r="I35" s="17" t="s">
        <v>7</v>
      </c>
      <c r="J35" s="17" t="s">
        <v>7</v>
      </c>
      <c r="K35" s="17" t="s">
        <v>7</v>
      </c>
      <c r="L35" s="17" t="s">
        <v>7</v>
      </c>
    </row>
    <row r="36" spans="1:12" ht="24">
      <c r="A36" s="25"/>
      <c r="B36" s="18" t="s">
        <v>32</v>
      </c>
      <c r="C36" s="17" t="s">
        <v>6</v>
      </c>
      <c r="D36" s="17">
        <v>72</v>
      </c>
      <c r="E36" s="17">
        <v>72</v>
      </c>
      <c r="F36" s="22">
        <f>IF(D36&gt;E36,D36/E36,E36/D36)*100</f>
        <v>100</v>
      </c>
      <c r="G36" s="17" t="s">
        <v>7</v>
      </c>
      <c r="H36" s="19" t="s">
        <v>7</v>
      </c>
      <c r="I36" s="17" t="s">
        <v>7</v>
      </c>
      <c r="J36" s="17" t="s">
        <v>7</v>
      </c>
      <c r="K36" s="17" t="s">
        <v>7</v>
      </c>
      <c r="L36" s="17" t="s">
        <v>7</v>
      </c>
    </row>
    <row r="37" spans="1:12" ht="12.75">
      <c r="A37" s="25"/>
      <c r="B37" s="20" t="s">
        <v>49</v>
      </c>
      <c r="C37" s="20"/>
      <c r="D37" s="17" t="s">
        <v>7</v>
      </c>
      <c r="E37" s="17" t="s">
        <v>7</v>
      </c>
      <c r="F37" s="17" t="s">
        <v>7</v>
      </c>
      <c r="G37" s="22">
        <f>AVERAGE(F35:F36)</f>
        <v>100</v>
      </c>
      <c r="H37" s="27">
        <v>5800</v>
      </c>
      <c r="I37" s="24">
        <f>H37/H27</f>
        <v>0.1031</v>
      </c>
      <c r="J37" s="21">
        <f>G37*I37</f>
        <v>10.31</v>
      </c>
      <c r="K37" s="17" t="s">
        <v>7</v>
      </c>
      <c r="L37" s="17" t="s">
        <v>7</v>
      </c>
    </row>
    <row r="38" spans="1:12" ht="12.75" customHeight="1">
      <c r="A38" s="48" t="s">
        <v>41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</row>
    <row r="39" spans="1:12" ht="48">
      <c r="A39" s="29">
        <v>4</v>
      </c>
      <c r="B39" s="18" t="s">
        <v>33</v>
      </c>
      <c r="C39" s="17" t="s">
        <v>6</v>
      </c>
      <c r="D39" s="17">
        <v>70</v>
      </c>
      <c r="E39" s="17">
        <v>70</v>
      </c>
      <c r="F39" s="22">
        <f>IF(D39&gt;E39,D39/E39,E39/D39)*100</f>
        <v>100</v>
      </c>
      <c r="G39" s="17" t="s">
        <v>7</v>
      </c>
      <c r="H39" s="19" t="s">
        <v>7</v>
      </c>
      <c r="I39" s="17" t="s">
        <v>7</v>
      </c>
      <c r="J39" s="17" t="s">
        <v>7</v>
      </c>
      <c r="K39" s="17" t="s">
        <v>7</v>
      </c>
      <c r="L39" s="17" t="s">
        <v>7</v>
      </c>
    </row>
    <row r="40" spans="1:12" ht="12.75">
      <c r="A40" s="25"/>
      <c r="B40" s="20" t="s">
        <v>48</v>
      </c>
      <c r="C40" s="20"/>
      <c r="D40" s="17" t="s">
        <v>7</v>
      </c>
      <c r="E40" s="17" t="s">
        <v>7</v>
      </c>
      <c r="F40" s="17" t="s">
        <v>7</v>
      </c>
      <c r="G40" s="22">
        <f>AVERAGE(F39:F39)</f>
        <v>100</v>
      </c>
      <c r="H40" s="27">
        <v>846</v>
      </c>
      <c r="I40" s="24">
        <f>H40/H27</f>
        <v>0.015</v>
      </c>
      <c r="J40" s="21">
        <f>G40*I40</f>
        <v>1.5</v>
      </c>
      <c r="K40" s="17" t="s">
        <v>7</v>
      </c>
      <c r="L40" s="17" t="s">
        <v>7</v>
      </c>
    </row>
    <row r="41" spans="1:12" ht="12.75" customHeight="1">
      <c r="A41" s="48" t="s">
        <v>42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</row>
    <row r="42" spans="1:12" ht="36">
      <c r="A42" s="29">
        <v>5</v>
      </c>
      <c r="B42" s="18" t="s">
        <v>34</v>
      </c>
      <c r="C42" s="17" t="s">
        <v>6</v>
      </c>
      <c r="D42" s="17">
        <v>84</v>
      </c>
      <c r="E42" s="17">
        <v>84</v>
      </c>
      <c r="F42" s="22">
        <f>IF(D42&gt;E42,D42/E42,E42/D42)*100</f>
        <v>100</v>
      </c>
      <c r="G42" s="17" t="s">
        <v>7</v>
      </c>
      <c r="H42" s="19" t="s">
        <v>7</v>
      </c>
      <c r="I42" s="17" t="s">
        <v>7</v>
      </c>
      <c r="J42" s="17" t="s">
        <v>7</v>
      </c>
      <c r="K42" s="17" t="s">
        <v>7</v>
      </c>
      <c r="L42" s="17" t="s">
        <v>7</v>
      </c>
    </row>
    <row r="43" spans="1:12" ht="12.75">
      <c r="A43" s="25"/>
      <c r="B43" s="20" t="s">
        <v>47</v>
      </c>
      <c r="C43" s="20"/>
      <c r="D43" s="17" t="s">
        <v>7</v>
      </c>
      <c r="E43" s="17" t="s">
        <v>7</v>
      </c>
      <c r="F43" s="17" t="s">
        <v>7</v>
      </c>
      <c r="G43" s="22">
        <f>AVERAGE(F42:F42)</f>
        <v>100</v>
      </c>
      <c r="H43" s="28">
        <v>2512</v>
      </c>
      <c r="I43" s="24">
        <f>H43/H27</f>
        <v>0.0446</v>
      </c>
      <c r="J43" s="21">
        <f>G43*I43</f>
        <v>4.46</v>
      </c>
      <c r="K43" s="17" t="s">
        <v>7</v>
      </c>
      <c r="L43" s="17" t="s">
        <v>7</v>
      </c>
    </row>
    <row r="44" spans="1:12" ht="12.75" customHeight="1">
      <c r="A44" s="48" t="s">
        <v>43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0"/>
    </row>
    <row r="45" spans="1:12" ht="36">
      <c r="A45" s="29">
        <v>6</v>
      </c>
      <c r="B45" s="18" t="s">
        <v>72</v>
      </c>
      <c r="C45" s="17" t="s">
        <v>6</v>
      </c>
      <c r="D45" s="17">
        <v>78</v>
      </c>
      <c r="E45" s="17">
        <v>78</v>
      </c>
      <c r="F45" s="22">
        <f>IF(D45&gt;E45,D45/E45,E45/D45)*100</f>
        <v>100</v>
      </c>
      <c r="G45" s="17" t="s">
        <v>7</v>
      </c>
      <c r="H45" s="19" t="s">
        <v>7</v>
      </c>
      <c r="I45" s="17" t="s">
        <v>7</v>
      </c>
      <c r="J45" s="17" t="s">
        <v>7</v>
      </c>
      <c r="K45" s="17" t="s">
        <v>7</v>
      </c>
      <c r="L45" s="17" t="s">
        <v>7</v>
      </c>
    </row>
    <row r="46" spans="1:12" ht="12.75">
      <c r="A46" s="25"/>
      <c r="B46" s="20" t="s">
        <v>46</v>
      </c>
      <c r="C46" s="20"/>
      <c r="D46" s="17" t="s">
        <v>7</v>
      </c>
      <c r="E46" s="17" t="s">
        <v>7</v>
      </c>
      <c r="F46" s="17" t="s">
        <v>7</v>
      </c>
      <c r="G46" s="22">
        <f>AVERAGE(F45:F45)</f>
        <v>100</v>
      </c>
      <c r="H46" s="28">
        <v>1077.7</v>
      </c>
      <c r="I46" s="24">
        <f>H46/H27</f>
        <v>0.0192</v>
      </c>
      <c r="J46" s="21">
        <f>G46*I46</f>
        <v>1.92</v>
      </c>
      <c r="K46" s="17" t="s">
        <v>7</v>
      </c>
      <c r="L46" s="17" t="s">
        <v>7</v>
      </c>
    </row>
    <row r="47" spans="1:12" ht="12.75" customHeight="1">
      <c r="A47" s="48" t="s">
        <v>44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1:12" ht="36">
      <c r="A48" s="29">
        <v>7</v>
      </c>
      <c r="B48" s="18" t="s">
        <v>34</v>
      </c>
      <c r="C48" s="17" t="s">
        <v>6</v>
      </c>
      <c r="D48" s="17">
        <v>84</v>
      </c>
      <c r="E48" s="17">
        <v>84</v>
      </c>
      <c r="F48" s="22">
        <f>IF(D48&gt;E48,D48/E48,E48/D48)*100</f>
        <v>100</v>
      </c>
      <c r="G48" s="17" t="s">
        <v>7</v>
      </c>
      <c r="H48" s="19" t="s">
        <v>7</v>
      </c>
      <c r="I48" s="17" t="s">
        <v>7</v>
      </c>
      <c r="J48" s="17" t="s">
        <v>7</v>
      </c>
      <c r="K48" s="17" t="s">
        <v>7</v>
      </c>
      <c r="L48" s="17" t="s">
        <v>7</v>
      </c>
    </row>
    <row r="49" spans="1:12" ht="12.75">
      <c r="A49" s="25"/>
      <c r="B49" s="20" t="s">
        <v>45</v>
      </c>
      <c r="C49" s="20"/>
      <c r="D49" s="17" t="s">
        <v>7</v>
      </c>
      <c r="E49" s="17" t="s">
        <v>7</v>
      </c>
      <c r="F49" s="17" t="s">
        <v>7</v>
      </c>
      <c r="G49" s="22">
        <f>AVERAGE(F48:F48)</f>
        <v>100</v>
      </c>
      <c r="H49" s="28">
        <v>984</v>
      </c>
      <c r="I49" s="24">
        <f>H49/H27</f>
        <v>0.0175</v>
      </c>
      <c r="J49" s="21">
        <f>G49*I49</f>
        <v>1.75</v>
      </c>
      <c r="K49" s="17" t="s">
        <v>7</v>
      </c>
      <c r="L49" s="17" t="s">
        <v>7</v>
      </c>
    </row>
    <row r="50" spans="1:12" ht="12.75" customHeight="1">
      <c r="A50" s="48" t="s">
        <v>55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</row>
    <row r="51" spans="1:12" ht="36">
      <c r="A51" s="29">
        <v>8</v>
      </c>
      <c r="B51" s="18" t="s">
        <v>35</v>
      </c>
      <c r="C51" s="17" t="s">
        <v>6</v>
      </c>
      <c r="D51" s="17">
        <v>1</v>
      </c>
      <c r="E51" s="17">
        <v>1</v>
      </c>
      <c r="F51" s="22">
        <f>IF(D51&gt;E51,D51/E51,E51/D51)*100</f>
        <v>100</v>
      </c>
      <c r="G51" s="17" t="s">
        <v>7</v>
      </c>
      <c r="H51" s="19" t="s">
        <v>7</v>
      </c>
      <c r="I51" s="17" t="s">
        <v>7</v>
      </c>
      <c r="J51" s="17" t="s">
        <v>7</v>
      </c>
      <c r="K51" s="17" t="s">
        <v>7</v>
      </c>
      <c r="L51" s="17" t="s">
        <v>7</v>
      </c>
    </row>
    <row r="52" spans="1:12" ht="12.75">
      <c r="A52" s="25"/>
      <c r="B52" s="20" t="s">
        <v>50</v>
      </c>
      <c r="C52" s="20"/>
      <c r="D52" s="17" t="s">
        <v>7</v>
      </c>
      <c r="E52" s="17" t="s">
        <v>7</v>
      </c>
      <c r="F52" s="17" t="s">
        <v>7</v>
      </c>
      <c r="G52" s="22">
        <f>AVERAGE(F51:F51)</f>
        <v>100</v>
      </c>
      <c r="H52" s="28">
        <v>0</v>
      </c>
      <c r="I52" s="24">
        <f>H52/H27</f>
        <v>0</v>
      </c>
      <c r="J52" s="21">
        <f>G52*I52</f>
        <v>0</v>
      </c>
      <c r="K52" s="17" t="s">
        <v>7</v>
      </c>
      <c r="L52" s="17" t="s">
        <v>7</v>
      </c>
    </row>
    <row r="53" spans="1:12" ht="12.75" customHeight="1">
      <c r="A53" s="48" t="s">
        <v>56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 ht="36">
      <c r="A54" s="29">
        <v>9</v>
      </c>
      <c r="B54" s="18" t="s">
        <v>73</v>
      </c>
      <c r="C54" s="17" t="s">
        <v>6</v>
      </c>
      <c r="D54" s="17">
        <v>99</v>
      </c>
      <c r="E54" s="17">
        <v>99</v>
      </c>
      <c r="F54" s="22">
        <f>IF(D54&gt;E54,D54/E54,E54/D54)*100</f>
        <v>100</v>
      </c>
      <c r="G54" s="17" t="s">
        <v>7</v>
      </c>
      <c r="H54" s="19" t="s">
        <v>7</v>
      </c>
      <c r="I54" s="17" t="s">
        <v>7</v>
      </c>
      <c r="J54" s="17" t="s">
        <v>7</v>
      </c>
      <c r="K54" s="17" t="s">
        <v>7</v>
      </c>
      <c r="L54" s="17" t="s">
        <v>7</v>
      </c>
    </row>
    <row r="55" spans="1:12" ht="12.75">
      <c r="A55" s="25"/>
      <c r="B55" s="20" t="s">
        <v>51</v>
      </c>
      <c r="C55" s="20"/>
      <c r="D55" s="17" t="s">
        <v>7</v>
      </c>
      <c r="E55" s="17" t="s">
        <v>7</v>
      </c>
      <c r="F55" s="17" t="s">
        <v>7</v>
      </c>
      <c r="G55" s="22">
        <f>AVERAGE(F54:F54)</f>
        <v>100</v>
      </c>
      <c r="H55" s="28">
        <v>0</v>
      </c>
      <c r="I55" s="24">
        <f>H55/H27</f>
        <v>0</v>
      </c>
      <c r="J55" s="21">
        <f>G55*I55</f>
        <v>0</v>
      </c>
      <c r="K55" s="17" t="s">
        <v>7</v>
      </c>
      <c r="L55" s="17" t="s">
        <v>7</v>
      </c>
    </row>
    <row r="56" spans="1:12" ht="12.75" customHeight="1">
      <c r="A56" s="48" t="s">
        <v>57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0"/>
    </row>
    <row r="57" spans="1:12" ht="36">
      <c r="A57" s="29">
        <v>0</v>
      </c>
      <c r="B57" s="18" t="s">
        <v>73</v>
      </c>
      <c r="C57" s="17" t="s">
        <v>6</v>
      </c>
      <c r="D57" s="17">
        <v>99</v>
      </c>
      <c r="E57" s="17">
        <v>99</v>
      </c>
      <c r="F57" s="22">
        <f>IF(D57&gt;E57,D57/E57,E57/D57)*100</f>
        <v>100</v>
      </c>
      <c r="G57" s="17" t="s">
        <v>7</v>
      </c>
      <c r="H57" s="19" t="s">
        <v>7</v>
      </c>
      <c r="I57" s="17" t="s">
        <v>7</v>
      </c>
      <c r="J57" s="17" t="s">
        <v>7</v>
      </c>
      <c r="K57" s="17" t="s">
        <v>7</v>
      </c>
      <c r="L57" s="17" t="s">
        <v>7</v>
      </c>
    </row>
    <row r="58" spans="1:12" ht="12.75">
      <c r="A58" s="25"/>
      <c r="B58" s="20" t="s">
        <v>52</v>
      </c>
      <c r="C58" s="20"/>
      <c r="D58" s="17" t="s">
        <v>7</v>
      </c>
      <c r="E58" s="17" t="s">
        <v>7</v>
      </c>
      <c r="F58" s="17" t="s">
        <v>7</v>
      </c>
      <c r="G58" s="22">
        <f>AVERAGE(F57:F57)</f>
        <v>100</v>
      </c>
      <c r="H58" s="28">
        <v>0</v>
      </c>
      <c r="I58" s="24">
        <f>H58/H27</f>
        <v>0</v>
      </c>
      <c r="J58" s="21">
        <f>G58*I58</f>
        <v>0</v>
      </c>
      <c r="K58" s="17" t="s">
        <v>7</v>
      </c>
      <c r="L58" s="17" t="s">
        <v>7</v>
      </c>
    </row>
    <row r="59" spans="1:12" ht="12.75" customHeight="1">
      <c r="A59" s="48" t="s">
        <v>75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0"/>
    </row>
    <row r="60" spans="1:12" ht="24">
      <c r="A60" s="29">
        <v>11</v>
      </c>
      <c r="B60" s="18" t="s">
        <v>36</v>
      </c>
      <c r="C60" s="17" t="s">
        <v>6</v>
      </c>
      <c r="D60" s="17">
        <v>98</v>
      </c>
      <c r="E60" s="17">
        <v>98</v>
      </c>
      <c r="F60" s="22">
        <f>IF(D60&gt;E60,D60/E60,E60/D60)*100</f>
        <v>100</v>
      </c>
      <c r="G60" s="17" t="s">
        <v>7</v>
      </c>
      <c r="H60" s="19" t="s">
        <v>7</v>
      </c>
      <c r="I60" s="17" t="s">
        <v>7</v>
      </c>
      <c r="J60" s="17" t="s">
        <v>7</v>
      </c>
      <c r="K60" s="17" t="s">
        <v>7</v>
      </c>
      <c r="L60" s="17" t="s">
        <v>7</v>
      </c>
    </row>
    <row r="61" spans="1:12" ht="12.75">
      <c r="A61" s="25"/>
      <c r="B61" s="20" t="s">
        <v>53</v>
      </c>
      <c r="C61" s="20"/>
      <c r="D61" s="17" t="s">
        <v>7</v>
      </c>
      <c r="E61" s="17" t="s">
        <v>7</v>
      </c>
      <c r="F61" s="17" t="s">
        <v>7</v>
      </c>
      <c r="G61" s="22">
        <f>AVERAGE(F60:F60)</f>
        <v>100</v>
      </c>
      <c r="H61" s="28">
        <v>41911.3</v>
      </c>
      <c r="I61" s="24">
        <f>H61/H27</f>
        <v>0.7449</v>
      </c>
      <c r="J61" s="21">
        <f>G61*I61</f>
        <v>74.49</v>
      </c>
      <c r="K61" s="17" t="s">
        <v>7</v>
      </c>
      <c r="L61" s="17" t="s">
        <v>7</v>
      </c>
    </row>
    <row r="62" spans="1:12" ht="12.75" customHeight="1">
      <c r="A62" s="48" t="s">
        <v>58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50"/>
    </row>
    <row r="63" spans="1:12" ht="36">
      <c r="A63" s="29">
        <v>12</v>
      </c>
      <c r="B63" s="18" t="s">
        <v>74</v>
      </c>
      <c r="C63" s="17" t="s">
        <v>6</v>
      </c>
      <c r="D63" s="17">
        <v>1</v>
      </c>
      <c r="E63" s="17">
        <v>1</v>
      </c>
      <c r="F63" s="22">
        <f>IF(D63&gt;E63,D63/E63,E63/D63)*100</f>
        <v>100</v>
      </c>
      <c r="G63" s="17" t="s">
        <v>7</v>
      </c>
      <c r="H63" s="19" t="s">
        <v>7</v>
      </c>
      <c r="I63" s="17" t="s">
        <v>7</v>
      </c>
      <c r="J63" s="17" t="s">
        <v>7</v>
      </c>
      <c r="K63" s="17" t="s">
        <v>7</v>
      </c>
      <c r="L63" s="17" t="s">
        <v>7</v>
      </c>
    </row>
    <row r="64" spans="1:12" ht="12.75">
      <c r="A64" s="25"/>
      <c r="B64" s="20" t="s">
        <v>54</v>
      </c>
      <c r="C64" s="20"/>
      <c r="D64" s="17" t="s">
        <v>7</v>
      </c>
      <c r="E64" s="17" t="s">
        <v>7</v>
      </c>
      <c r="F64" s="17" t="s">
        <v>7</v>
      </c>
      <c r="G64" s="22">
        <f>AVERAGE(F63:F63)</f>
        <v>100</v>
      </c>
      <c r="H64" s="28">
        <v>300</v>
      </c>
      <c r="I64" s="24">
        <f>H64/H27</f>
        <v>0.0053</v>
      </c>
      <c r="J64" s="21">
        <f>G64*I64</f>
        <v>0.53</v>
      </c>
      <c r="K64" s="17" t="s">
        <v>7</v>
      </c>
      <c r="L64" s="17" t="s">
        <v>7</v>
      </c>
    </row>
    <row r="65" spans="2:12" ht="12.75">
      <c r="B65" s="9"/>
      <c r="C65" s="9"/>
      <c r="D65" s="9"/>
      <c r="E65" s="9"/>
      <c r="F65" s="9"/>
      <c r="G65" s="9"/>
      <c r="H65" s="10"/>
      <c r="I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10"/>
      <c r="I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10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10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10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10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10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10"/>
      <c r="I72" s="9"/>
      <c r="J72" s="9"/>
      <c r="K72" s="9"/>
      <c r="L72" s="9"/>
    </row>
  </sheetData>
  <sheetProtection/>
  <mergeCells count="31">
    <mergeCell ref="E11:E14"/>
    <mergeCell ref="G2:L2"/>
    <mergeCell ref="B7:L7"/>
    <mergeCell ref="B8:L8"/>
    <mergeCell ref="H4:L4"/>
    <mergeCell ref="H5:L5"/>
    <mergeCell ref="B9:L9"/>
    <mergeCell ref="A11:A14"/>
    <mergeCell ref="B11:B14"/>
    <mergeCell ref="C11:C14"/>
    <mergeCell ref="D11:D14"/>
    <mergeCell ref="A34:L34"/>
    <mergeCell ref="A38:L38"/>
    <mergeCell ref="F11:F14"/>
    <mergeCell ref="G11:G14"/>
    <mergeCell ref="H11:H14"/>
    <mergeCell ref="I11:I14"/>
    <mergeCell ref="J11:J14"/>
    <mergeCell ref="K11:K14"/>
    <mergeCell ref="L11:L14"/>
    <mergeCell ref="B16:L16"/>
    <mergeCell ref="A28:L28"/>
    <mergeCell ref="A31:L31"/>
    <mergeCell ref="A59:L59"/>
    <mergeCell ref="A62:L62"/>
    <mergeCell ref="A41:L41"/>
    <mergeCell ref="A44:L44"/>
    <mergeCell ref="A47:L47"/>
    <mergeCell ref="A50:L50"/>
    <mergeCell ref="A53:L53"/>
    <mergeCell ref="A56:L56"/>
  </mergeCells>
  <printOptions/>
  <pageMargins left="0.1968503937007874" right="0.1968503937007874" top="0.27" bottom="0.15" header="0.22" footer="0.15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Kablova</cp:lastModifiedBy>
  <cp:lastPrinted>2020-06-11T13:52:55Z</cp:lastPrinted>
  <dcterms:created xsi:type="dcterms:W3CDTF">1996-10-08T23:32:33Z</dcterms:created>
  <dcterms:modified xsi:type="dcterms:W3CDTF">2020-07-16T08:37:17Z</dcterms:modified>
  <cp:category/>
  <cp:version/>
  <cp:contentType/>
  <cp:contentStatus/>
</cp:coreProperties>
</file>