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2525"/>
  </bookViews>
  <sheets>
    <sheet name="приведение в соотв. с бюдж." sheetId="9" r:id="rId1"/>
    <sheet name="к февральской думе" sheetId="10" r:id="rId2"/>
    <sheet name="к февральской думе(с д.с. и шк)" sheetId="11" r:id="rId3"/>
  </sheets>
  <definedNames>
    <definedName name="_xlnm.Print_Titles" localSheetId="1">'к февральской думе'!$4:$8</definedName>
    <definedName name="_xlnm.Print_Titles" localSheetId="2">'к февральской думе(с д.с. и шк)'!$4:$8</definedName>
    <definedName name="_xlnm.Print_Titles" localSheetId="0">'приведение в соотв. с бюдж.'!$4:$8</definedName>
    <definedName name="_xlnm.Print_Area" localSheetId="1">'к февральской думе'!$A$1:$M$82</definedName>
    <definedName name="_xlnm.Print_Area" localSheetId="2">'к февральской думе(с д.с. и шк)'!$A$1:$M$89</definedName>
    <definedName name="_xlnm.Print_Area" localSheetId="0">'приведение в соотв. с бюдж.'!$A$1:$M$82</definedName>
  </definedNames>
  <calcPr calcId="145621"/>
</workbook>
</file>

<file path=xl/calcChain.xml><?xml version="1.0" encoding="utf-8"?>
<calcChain xmlns="http://schemas.openxmlformats.org/spreadsheetml/2006/main">
  <c r="M77" i="11" l="1"/>
  <c r="M76" i="11" s="1"/>
  <c r="M71" i="9"/>
  <c r="M74" i="11"/>
  <c r="M72" i="11"/>
  <c r="M71" i="11"/>
  <c r="M65" i="11"/>
  <c r="M64" i="11"/>
  <c r="M57" i="11"/>
  <c r="M47" i="11"/>
  <c r="N41" i="11"/>
  <c r="M40" i="11"/>
  <c r="M39" i="11"/>
  <c r="M34" i="11"/>
  <c r="M33" i="11" s="1"/>
  <c r="M31" i="11"/>
  <c r="M30" i="11" s="1"/>
  <c r="M28" i="11"/>
  <c r="M11" i="11" s="1"/>
  <c r="M20" i="11"/>
  <c r="M16" i="11"/>
  <c r="M13" i="11"/>
  <c r="M12" i="11"/>
  <c r="M31" i="10"/>
  <c r="N28" i="11" l="1"/>
  <c r="M62" i="11"/>
  <c r="M61" i="11" s="1"/>
  <c r="M10" i="11"/>
  <c r="M12" i="10"/>
  <c r="M16" i="10"/>
  <c r="M20" i="10"/>
  <c r="M28" i="10"/>
  <c r="M30" i="10"/>
  <c r="M34" i="10"/>
  <c r="M33" i="10" s="1"/>
  <c r="M39" i="10"/>
  <c r="M40" i="10"/>
  <c r="M13" i="10" s="1"/>
  <c r="N41" i="10"/>
  <c r="M47" i="10"/>
  <c r="M59" i="10"/>
  <c r="M60" i="10"/>
  <c r="M66" i="10"/>
  <c r="M67" i="10"/>
  <c r="M69" i="10"/>
  <c r="M72" i="10"/>
  <c r="M71" i="10" s="1"/>
  <c r="M11" i="10" l="1"/>
  <c r="M86" i="11"/>
  <c r="M57" i="10"/>
  <c r="M56" i="10" s="1"/>
  <c r="M10" i="10"/>
  <c r="M79" i="10" s="1"/>
  <c r="N28" i="10"/>
  <c r="M39" i="9"/>
  <c r="M47" i="9"/>
  <c r="M11" i="9" s="1"/>
  <c r="M67" i="9"/>
  <c r="M66" i="9"/>
  <c r="M60" i="9"/>
  <c r="M59" i="9"/>
  <c r="N41" i="9"/>
  <c r="M40" i="9"/>
  <c r="M13" i="9" s="1"/>
  <c r="M33" i="9"/>
  <c r="M30" i="9"/>
  <c r="M20" i="9"/>
  <c r="M16" i="9"/>
  <c r="M12" i="9"/>
  <c r="N28" i="9" l="1"/>
  <c r="M57" i="9"/>
  <c r="M56" i="9" s="1"/>
  <c r="M70" i="9"/>
  <c r="M10" i="9" l="1"/>
  <c r="M79" i="9" s="1"/>
</calcChain>
</file>

<file path=xl/sharedStrings.xml><?xml version="1.0" encoding="utf-8"?>
<sst xmlns="http://schemas.openxmlformats.org/spreadsheetml/2006/main" count="1706" uniqueCount="200">
  <si>
    <t xml:space="preserve">Приложение №9 
к муниципальной программе 
«Развитие территорий, социальной 
и инженерной инфраструктуры 
в городе Пензе на 2015-2018 годы»
</t>
  </si>
  <si>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</si>
  <si>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</si>
  <si>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</si>
  <si>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Наименование муниципальной программы, подпрограммы</t>
  </si>
  <si>
    <t>ответсвеный исполнитель (должность)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</si>
  <si>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</si>
  <si>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</si>
  <si>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</si>
  <si>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</si>
  <si>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</si>
  <si>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</si>
  <si>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</si>
  <si>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</si>
  <si>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</si>
  <si>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</si>
  <si>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</si>
  <si>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</si>
  <si>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</si>
  <si>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</si>
  <si>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</si>
  <si>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</si>
  <si>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</si>
  <si>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1.1</t>
  </si>
  <si>
    <t>Реконструкция улично-дорожной сети г. Пензы. Реконструкция улиц: Суворова, Некрасова, Толстого</t>
  </si>
  <si>
    <t>1,935 км. дорог</t>
  </si>
  <si>
    <t>бюджет города Пензы</t>
  </si>
  <si>
    <t>04</t>
  </si>
  <si>
    <t>09</t>
  </si>
  <si>
    <t>1112140</t>
  </si>
  <si>
    <t>410</t>
  </si>
  <si>
    <t>1.2</t>
  </si>
  <si>
    <t>Реконструкция ул. Пушкина, г. Пенза</t>
  </si>
  <si>
    <t>1 проект</t>
  </si>
  <si>
    <t>960</t>
  </si>
  <si>
    <t>1112142</t>
  </si>
  <si>
    <t>1.3</t>
  </si>
  <si>
    <t>Реконструкция ул. Антонова, г. Пенза</t>
  </si>
  <si>
    <t>1.4</t>
  </si>
  <si>
    <t>Реконструкция улично-дорожной сети г. Пензы. Строительство автодороги в мкр. Междуречье</t>
  </si>
  <si>
    <t>1,153 км. дорог</t>
  </si>
  <si>
    <t>1112144</t>
  </si>
  <si>
    <t>1.5</t>
  </si>
  <si>
    <t>Капитальный ремонт фонтана около больницы скорой помощи, г. Пенза</t>
  </si>
  <si>
    <t>05</t>
  </si>
  <si>
    <t>03</t>
  </si>
  <si>
    <t>1112610</t>
  </si>
  <si>
    <t>240</t>
  </si>
  <si>
    <t>1.6</t>
  </si>
  <si>
    <t>Капитальный ремонт сквера у памятника Победы, г. Пенза</t>
  </si>
  <si>
    <t>1 объект</t>
  </si>
  <si>
    <t>1112612</t>
  </si>
  <si>
    <t>1.7</t>
  </si>
  <si>
    <t>Капитальный ремонт сквера «Пионерский», г. Пенза</t>
  </si>
  <si>
    <t>1112613</t>
  </si>
  <si>
    <t>1.8</t>
  </si>
  <si>
    <t>Изготовление и монтаж композиции "Журавли" в сквере "Пионерский", г. Пенза</t>
  </si>
  <si>
    <t>1112615</t>
  </si>
  <si>
    <t>1.9</t>
  </si>
  <si>
    <t>Реконструкция корпуса №2 ДОУ №39 по ул. Беляева, 25а</t>
  </si>
  <si>
    <t>75 мест в де.садах</t>
  </si>
  <si>
    <t>07</t>
  </si>
  <si>
    <t>01</t>
  </si>
  <si>
    <t>1112150</t>
  </si>
  <si>
    <t>1.10</t>
  </si>
  <si>
    <t>Детский сад в районе ул. Измайлова, 56 в г. Пенза</t>
  </si>
  <si>
    <t>400 мест в дет.садах</t>
  </si>
  <si>
    <t>1112151</t>
  </si>
  <si>
    <t>1.11</t>
  </si>
  <si>
    <t>850</t>
  </si>
  <si>
    <t>Строительство корпуса №2 МБДОУ №120 (г. Пенза, ул.Экспериментальная, 2б)</t>
  </si>
  <si>
    <t>175 мест в дет.садах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</si>
  <si>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</si>
  <si>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</si>
  <si>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550 учебных мест</t>
  </si>
  <si>
    <t>02</t>
  </si>
  <si>
    <t>Реконструкция Пензенского городского зоопарка, г. Пенза, ул. Красная, 10</t>
  </si>
  <si>
    <t>1000/100 чел/сут. (лето/зима)</t>
  </si>
  <si>
    <t>08</t>
  </si>
  <si>
    <t>1112155</t>
  </si>
  <si>
    <t>Капитальный ремонт Монумента Славы, г. Пенза</t>
  </si>
  <si>
    <t>1112611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</si>
  <si>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</si>
  <si>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</si>
  <si>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</si>
  <si>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</si>
  <si>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</si>
  <si>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</si>
  <si>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1117653</t>
  </si>
  <si>
    <t>932</t>
  </si>
  <si>
    <t>Строительство сетей ливневой канализации по ул.Кривозерье, г.Пенза</t>
  </si>
  <si>
    <t>1112619</t>
  </si>
  <si>
    <t>Стимулирование развития жилищного строительства в городе Пензе</t>
  </si>
  <si>
    <t>2.1</t>
  </si>
  <si>
    <t>Строительство автодороги в микрорайоне, расположенном между пос.Нефтяник и пос.Заря</t>
  </si>
  <si>
    <t xml:space="preserve">11.268 км. дорог </t>
  </si>
  <si>
    <t>1122160</t>
  </si>
  <si>
    <t>2.2</t>
  </si>
  <si>
    <t>Строительство автодороги в районе ул. Бадигина</t>
  </si>
  <si>
    <t>1122161</t>
  </si>
  <si>
    <t>2.3</t>
  </si>
  <si>
    <t>Строительство магистральной сети хозяйственно-бытовой канализации в жилом районе Заря, г. Пенза</t>
  </si>
  <si>
    <t>9000 пог.м.сети</t>
  </si>
  <si>
    <t>2.4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</si>
  <si>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</si>
  <si>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2050 пог.м.сети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</si>
  <si>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</si>
  <si>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1948,5 пог.м.сети</t>
  </si>
  <si>
    <t>1122164</t>
  </si>
  <si>
    <t>Строительство сетей газоснабжения в микрорайоне, расположенном между пос.Нефтяник и пос.Заря</t>
  </si>
  <si>
    <t>1122165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</si>
  <si>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</si>
  <si>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</si>
  <si>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</si>
  <si>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</si>
  <si>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</si>
  <si>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</si>
  <si>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</si>
  <si>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</si>
  <si>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</si>
  <si>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</si>
  <si>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</si>
  <si>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</si>
  <si>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21712 га-площадь территориальных зон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</si>
  <si>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</si>
  <si>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</si>
  <si>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</si>
  <si>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</si>
  <si>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</si>
  <si>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Первый заместитель главы администрации</t>
  </si>
  <si>
    <t>1,173 км.дорог</t>
  </si>
  <si>
    <t>Ширшина И.В., Агамагомедов М.К.</t>
  </si>
  <si>
    <t>Строительство ливневой канализации в мкр.Шуист</t>
  </si>
  <si>
    <t>2,1 км</t>
  </si>
  <si>
    <t>Максимова О.Г.</t>
  </si>
  <si>
    <t>1115420</t>
  </si>
  <si>
    <t>1112626</t>
  </si>
  <si>
    <t>1125420</t>
  </si>
  <si>
    <t>11</t>
  </si>
  <si>
    <t>1112635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</si>
  <si>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</si>
  <si>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Никулин А.В.</t>
  </si>
  <si>
    <t>3.5</t>
  </si>
  <si>
    <t xml:space="preserve">План реализации муниципальной программы
"Развитие территорий, социальной и инженерной инфраструктуры 
в городе Пензе на 2015-2018 годы"
на 2016 год
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</si>
  <si>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</si>
  <si>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</si>
  <si>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</si>
  <si>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Строительство универсального спортивно-оздоровительного комплекса в районе Шуист г. Пензы</t>
  </si>
  <si>
    <t>961</t>
  </si>
  <si>
    <t>Насосная станция 3-го подъема в микрорайоне Арбеково г. Пензы</t>
  </si>
  <si>
    <t>2741               пог.м. сети</t>
  </si>
  <si>
    <t>1112147</t>
  </si>
  <si>
    <t>3301             пог.м. сети</t>
  </si>
  <si>
    <t>1112148</t>
  </si>
  <si>
    <t>1112156</t>
  </si>
  <si>
    <t>25000 м.куб./сутки</t>
  </si>
  <si>
    <t>30478 га-площадь территориальных зон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</si>
  <si>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</si>
  <si>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</si>
  <si>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1110726400</t>
  </si>
  <si>
    <t>1111126450</t>
  </si>
  <si>
    <t>1110121430</t>
  </si>
  <si>
    <t>1110321510</t>
  </si>
  <si>
    <t>1110421520</t>
  </si>
  <si>
    <t>1110071010</t>
  </si>
  <si>
    <t>1110521530</t>
  </si>
  <si>
    <t>1111021540</t>
  </si>
  <si>
    <t>11117R0820</t>
  </si>
  <si>
    <t>1110821490</t>
  </si>
  <si>
    <t>1110926190</t>
  </si>
  <si>
    <t>1110626350</t>
  </si>
  <si>
    <t>1120121620</t>
  </si>
  <si>
    <t>1120221630</t>
  </si>
  <si>
    <t>1120326300</t>
  </si>
  <si>
    <t>1130121700</t>
  </si>
  <si>
    <t>1130521710</t>
  </si>
  <si>
    <t>1130321690</t>
  </si>
  <si>
    <t>1130221680</t>
  </si>
  <si>
    <t>1130421900</t>
  </si>
  <si>
    <t>В.А. Попков</t>
  </si>
  <si>
    <t>1120426460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</si>
  <si>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</si>
  <si>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1.12</t>
  </si>
  <si>
    <t>Строительство школы в мкр.Шуист, г.Пенза</t>
  </si>
  <si>
    <t>1.13</t>
  </si>
  <si>
    <t>Строительство детского сада на 175 мест в мкр.Заря, г.Пенза</t>
  </si>
  <si>
    <t>111 00…….</t>
  </si>
  <si>
    <t xml:space="preserve"> 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</si>
  <si>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3.6</t>
  </si>
  <si>
    <t>13</t>
  </si>
  <si>
    <t>1130626410</t>
  </si>
  <si>
    <t>1.14</t>
  </si>
  <si>
    <t xml:space="preserve">960 </t>
  </si>
  <si>
    <t>Строительство сетей водосабжения пос. "ЗИФ", г.Пенза</t>
  </si>
  <si>
    <t>1111321560</t>
  </si>
  <si>
    <t>1111221550</t>
  </si>
  <si>
    <t>1111426500</t>
  </si>
  <si>
    <t>Приложение ___ к Постановлению администрации города Пензы от 24.02.2016  № 238/3</t>
  </si>
  <si>
    <t>Приложение ___ к Постановлению администрации города Пензы от24.02.2016 № 238/3</t>
  </si>
  <si>
    <t>Приложение 2 к Постановлению администрации города Пензы от 24.02.2016 № 238/3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</si>
</sst>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#,##0.000"/>
    <numFmt numFmtId="165" formatCode="#,##0.0"/>
    <numFmt numFmtId="166" formatCode="_-* #,##0.0_р_._-;\-* #,##0.0_р_._-;_-* &quot;-&quot;??_р_._-;_-@_-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  <numFmt numFmtId="170" formatCode="_-* #,##0.000_р_._-;\-* #,##0.000_р_._-;_-* &quot;-&quot;??_р_._-;_-@_-"/>
    <numFmt numFmtId="171" formatCode="_-* #,##0.00000_р_._-;\-* #,##0.00000_р_._-;_-* &quot;-&quot;??_р_._-;_-@_-"/>
    <numFmt numFmtId="172" formatCode="_-* #,##0.00_р_._-;\-* #,##0.00_р_._-;_-* &quot;-&quot;?_р_._-;_-@_-"/>
    <numFmt numFmtId="173" formatCode="#,##0.00_ ;\-#,##0.00\ "/>
    <numFmt numFmtId="174" formatCode="_-* #,##0.00_р_._-;\-* #,##0.00_р_._-;_-* &quot;-&quot;?????_р_._-;_-@_-"/>
    <numFmt numFmtId="175" formatCode="_-* #,##0.000_р_._-;\-* #,##0.000_р_._-;_-* &quot;-&quot;?????_р_.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/>
    <xf numFmtId="0" fontId="3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vertical="top" wrapText="1"/>
    </xf>
    <xf numFmtId="166" fontId="3" fillId="0" borderId="2" xfId="2" applyNumberFormat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vertical="top" wrapText="1"/>
    </xf>
    <xf numFmtId="0" fontId="5" fillId="0" borderId="2" xfId="1" applyFont="1" applyFill="1" applyBorder="1" applyAlignment="1">
      <alignment horizontal="justify" vertical="top" wrapText="1"/>
    </xf>
    <xf numFmtId="167" fontId="5" fillId="0" borderId="2" xfId="1" applyNumberFormat="1" applyFont="1" applyFill="1" applyBorder="1" applyAlignment="1">
      <alignment horizontal="center" vertical="top" wrapText="1"/>
    </xf>
    <xf numFmtId="164" fontId="4" fillId="0" borderId="2" xfId="2" applyNumberFormat="1" applyFont="1" applyFill="1" applyBorder="1" applyAlignment="1">
      <alignment horizontal="left" vertical="top" wrapText="1"/>
    </xf>
    <xf numFmtId="165" fontId="4" fillId="0" borderId="2" xfId="2" applyNumberFormat="1" applyFont="1" applyFill="1" applyBorder="1" applyAlignment="1">
      <alignment horizontal="left" vertical="top" wrapText="1"/>
    </xf>
    <xf numFmtId="168" fontId="1" fillId="0" borderId="0" xfId="1" applyNumberFormat="1"/>
    <xf numFmtId="4" fontId="4" fillId="0" borderId="2" xfId="2" applyNumberFormat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wrapText="1"/>
    </xf>
    <xf numFmtId="169" fontId="1" fillId="0" borderId="0" xfId="1" applyNumberFormat="1"/>
    <xf numFmtId="166" fontId="4" fillId="0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2" xfId="1" applyFill="1" applyBorder="1"/>
    <xf numFmtId="0" fontId="6" fillId="0" borderId="0" xfId="1" applyFont="1"/>
    <xf numFmtId="0" fontId="6" fillId="0" borderId="0" xfId="1" applyFont="1" applyFill="1"/>
    <xf numFmtId="167" fontId="4" fillId="0" borderId="2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top" wrapText="1"/>
    </xf>
    <xf numFmtId="49" fontId="4" fillId="0" borderId="2" xfId="2" applyNumberFormat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justify" vertical="top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horizontal="center" vertical="center" wrapText="1"/>
    </xf>
    <xf numFmtId="170" fontId="3" fillId="0" borderId="2" xfId="2" applyNumberFormat="1" applyFont="1" applyFill="1" applyBorder="1" applyAlignment="1">
      <alignment horizontal="center" vertical="center" wrapText="1"/>
    </xf>
    <xf numFmtId="171" fontId="3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43" fontId="3" fillId="0" borderId="2" xfId="2" applyNumberFormat="1" applyFont="1" applyFill="1" applyBorder="1" applyAlignment="1">
      <alignment horizontal="center" vertical="top" wrapText="1"/>
    </xf>
    <xf numFmtId="4" fontId="4" fillId="0" borderId="2" xfId="2" applyNumberFormat="1" applyFont="1" applyFill="1" applyBorder="1" applyAlignment="1">
      <alignment horizontal="right" vertical="top" wrapText="1"/>
    </xf>
    <xf numFmtId="43" fontId="4" fillId="0" borderId="2" xfId="2" applyNumberFormat="1" applyFont="1" applyFill="1" applyBorder="1" applyAlignment="1">
      <alignment horizontal="right" vertical="top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2" xfId="1" applyBorder="1"/>
    <xf numFmtId="0" fontId="1" fillId="0" borderId="2" xfId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" fillId="0" borderId="0" xfId="1" applyBorder="1"/>
    <xf numFmtId="0" fontId="9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/>
    <xf numFmtId="169" fontId="4" fillId="0" borderId="0" xfId="1" applyNumberFormat="1" applyFont="1" applyFill="1" applyBorder="1"/>
    <xf numFmtId="0" fontId="4" fillId="0" borderId="2" xfId="1" applyFont="1" applyFill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center" wrapText="1"/>
    </xf>
    <xf numFmtId="171" fontId="0" fillId="0" borderId="0" xfId="0" applyNumberFormat="1"/>
    <xf numFmtId="0" fontId="3" fillId="2" borderId="2" xfId="1" applyFont="1" applyFill="1" applyBorder="1" applyAlignment="1">
      <alignment vertical="top" wrapText="1"/>
    </xf>
    <xf numFmtId="49" fontId="3" fillId="2" borderId="2" xfId="2" applyNumberFormat="1" applyFont="1" applyFill="1" applyBorder="1" applyAlignment="1">
      <alignment horizontal="center" vertical="top" wrapText="1"/>
    </xf>
    <xf numFmtId="166" fontId="3" fillId="2" borderId="2" xfId="2" applyNumberFormat="1" applyFont="1" applyFill="1" applyBorder="1" applyAlignment="1">
      <alignment horizontal="center" vertical="top" wrapText="1"/>
    </xf>
    <xf numFmtId="0" fontId="0" fillId="2" borderId="0" xfId="0" applyFill="1"/>
    <xf numFmtId="43" fontId="3" fillId="0" borderId="2" xfId="2" applyNumberFormat="1" applyFont="1" applyFill="1" applyBorder="1" applyAlignment="1">
      <alignment horizontal="center" vertical="center" wrapText="1"/>
    </xf>
    <xf numFmtId="166" fontId="16" fillId="2" borderId="0" xfId="0" applyNumberFormat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vertical="top" wrapText="1"/>
    </xf>
    <xf numFmtId="49" fontId="17" fillId="0" borderId="2" xfId="2" applyNumberFormat="1" applyFont="1" applyFill="1" applyBorder="1" applyAlignment="1">
      <alignment horizontal="center" vertical="top" wrapText="1"/>
    </xf>
    <xf numFmtId="166" fontId="17" fillId="0" borderId="2" xfId="2" applyNumberFormat="1" applyFont="1" applyFill="1" applyBorder="1" applyAlignment="1">
      <alignment horizontal="center" vertical="top" wrapText="1"/>
    </xf>
    <xf numFmtId="0" fontId="17" fillId="0" borderId="2" xfId="1" applyFont="1" applyFill="1" applyBorder="1" applyAlignment="1">
      <alignment horizontal="center" vertical="center" wrapText="1"/>
    </xf>
    <xf numFmtId="49" fontId="17" fillId="0" borderId="2" xfId="2" applyNumberFormat="1" applyFont="1" applyFill="1" applyBorder="1" applyAlignment="1">
      <alignment horizontal="center" vertical="center" wrapText="1"/>
    </xf>
    <xf numFmtId="49" fontId="18" fillId="0" borderId="2" xfId="2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7" fillId="0" borderId="4" xfId="1" applyFont="1" applyFill="1" applyBorder="1" applyAlignment="1">
      <alignment vertical="top" wrapText="1"/>
    </xf>
    <xf numFmtId="0" fontId="19" fillId="0" borderId="2" xfId="0" applyFont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/>
    </xf>
    <xf numFmtId="0" fontId="1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43" fontId="17" fillId="0" borderId="2" xfId="2" applyNumberFormat="1" applyFont="1" applyFill="1" applyBorder="1" applyAlignment="1">
      <alignment horizontal="center" vertical="top" wrapText="1"/>
    </xf>
    <xf numFmtId="43" fontId="17" fillId="0" borderId="2" xfId="2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justify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2" xfId="2" applyNumberFormat="1" applyFont="1" applyFill="1" applyBorder="1" applyAlignment="1">
      <alignment horizontal="right" vertical="top" wrapText="1"/>
    </xf>
    <xf numFmtId="165" fontId="3" fillId="0" borderId="2" xfId="1" applyNumberFormat="1" applyFont="1" applyFill="1" applyBorder="1" applyAlignment="1">
      <alignment horizontal="right" vertical="top" wrapText="1"/>
    </xf>
    <xf numFmtId="49" fontId="3" fillId="0" borderId="2" xfId="1" applyNumberFormat="1" applyFont="1" applyFill="1" applyBorder="1" applyAlignment="1">
      <alignment horizontal="right" vertical="top" wrapText="1"/>
    </xf>
    <xf numFmtId="43" fontId="3" fillId="2" borderId="2" xfId="2" applyNumberFormat="1" applyFont="1" applyFill="1" applyBorder="1" applyAlignment="1">
      <alignment horizontal="center" vertical="top" wrapText="1"/>
    </xf>
    <xf numFmtId="166" fontId="3" fillId="2" borderId="2" xfId="2" applyNumberFormat="1" applyFont="1" applyFill="1" applyBorder="1" applyAlignment="1">
      <alignment horizontal="center" vertical="center" wrapText="1"/>
    </xf>
    <xf numFmtId="166" fontId="17" fillId="2" borderId="2" xfId="2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3" fontId="4" fillId="0" borderId="2" xfId="1" applyNumberFormat="1" applyFont="1" applyFill="1" applyBorder="1" applyAlignment="1">
      <alignment horizontal="center" vertical="top" wrapText="1"/>
    </xf>
    <xf numFmtId="172" fontId="19" fillId="0" borderId="2" xfId="0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vertical="top" wrapText="1"/>
    </xf>
    <xf numFmtId="49" fontId="3" fillId="0" borderId="5" xfId="1" applyNumberFormat="1" applyFont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10" fillId="0" borderId="3" xfId="1" applyFont="1" applyFill="1" applyBorder="1" applyAlignment="1">
      <alignment vertical="top" wrapText="1"/>
    </xf>
    <xf numFmtId="0" fontId="10" fillId="0" borderId="5" xfId="1" applyFont="1" applyFill="1" applyBorder="1" applyAlignment="1">
      <alignment vertical="top" wrapText="1"/>
    </xf>
    <xf numFmtId="173" fontId="3" fillId="0" borderId="2" xfId="2" applyNumberFormat="1" applyFont="1" applyFill="1" applyBorder="1" applyAlignment="1">
      <alignment horizontal="right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top" wrapText="1"/>
    </xf>
    <xf numFmtId="173" fontId="3" fillId="3" borderId="2" xfId="2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vertical="top" wrapText="1"/>
    </xf>
    <xf numFmtId="172" fontId="4" fillId="0" borderId="2" xfId="1" applyNumberFormat="1" applyFont="1" applyBorder="1" applyAlignment="1">
      <alignment horizontal="right" vertical="top"/>
    </xf>
    <xf numFmtId="174" fontId="4" fillId="0" borderId="2" xfId="1" applyNumberFormat="1" applyFont="1" applyFill="1" applyBorder="1"/>
    <xf numFmtId="49" fontId="3" fillId="0" borderId="4" xfId="1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right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top" wrapText="1"/>
    </xf>
    <xf numFmtId="49" fontId="10" fillId="0" borderId="2" xfId="2" applyNumberFormat="1" applyFont="1" applyFill="1" applyBorder="1" applyAlignment="1">
      <alignment horizontal="center" vertical="top" wrapText="1"/>
    </xf>
    <xf numFmtId="167" fontId="10" fillId="0" borderId="2" xfId="1" applyNumberFormat="1" applyFont="1" applyFill="1" applyBorder="1" applyAlignment="1">
      <alignment horizontal="center" vertical="top" wrapText="1"/>
    </xf>
    <xf numFmtId="165" fontId="12" fillId="0" borderId="2" xfId="2" applyNumberFormat="1" applyFont="1" applyFill="1" applyBorder="1" applyAlignment="1">
      <alignment horizontal="center" vertical="center" wrapText="1"/>
    </xf>
    <xf numFmtId="165" fontId="12" fillId="0" borderId="2" xfId="2" applyNumberFormat="1" applyFont="1" applyFill="1" applyBorder="1" applyAlignment="1">
      <alignment horizontal="left" vertical="top" wrapText="1"/>
    </xf>
    <xf numFmtId="166" fontId="10" fillId="0" borderId="2" xfId="2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/>
    </xf>
    <xf numFmtId="49" fontId="10" fillId="2" borderId="2" xfId="2" applyNumberFormat="1" applyFont="1" applyFill="1" applyBorder="1" applyAlignment="1">
      <alignment horizontal="center" vertical="top" wrapText="1"/>
    </xf>
    <xf numFmtId="49" fontId="22" fillId="0" borderId="2" xfId="2" applyNumberFormat="1" applyFont="1" applyFill="1" applyBorder="1" applyAlignment="1">
      <alignment horizontal="center" vertical="top" wrapText="1"/>
    </xf>
    <xf numFmtId="49" fontId="10" fillId="0" borderId="2" xfId="2" applyNumberFormat="1" applyFont="1" applyFill="1" applyBorder="1" applyAlignment="1">
      <alignment horizontal="center" vertical="center" wrapText="1"/>
    </xf>
    <xf numFmtId="49" fontId="22" fillId="0" borderId="2" xfId="2" applyNumberFormat="1" applyFont="1" applyFill="1" applyBorder="1" applyAlignment="1">
      <alignment horizontal="center" vertical="center" wrapText="1"/>
    </xf>
    <xf numFmtId="49" fontId="23" fillId="0" borderId="2" xfId="2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top" wrapText="1"/>
    </xf>
    <xf numFmtId="0" fontId="13" fillId="0" borderId="2" xfId="1" applyFont="1" applyFill="1" applyBorder="1"/>
    <xf numFmtId="0" fontId="13" fillId="0" borderId="0" xfId="1" applyFont="1" applyFill="1" applyBorder="1"/>
    <xf numFmtId="0" fontId="11" fillId="0" borderId="0" xfId="0" applyFont="1"/>
    <xf numFmtId="0" fontId="6" fillId="0" borderId="0" xfId="1" applyFont="1" applyAlignment="1"/>
    <xf numFmtId="170" fontId="17" fillId="0" borderId="2" xfId="2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right" vertical="top" wrapText="1"/>
    </xf>
    <xf numFmtId="170" fontId="4" fillId="0" borderId="2" xfId="2" applyNumberFormat="1" applyFont="1" applyFill="1" applyBorder="1" applyAlignment="1">
      <alignment horizontal="right" vertical="top" wrapText="1"/>
    </xf>
    <xf numFmtId="175" fontId="4" fillId="0" borderId="2" xfId="1" applyNumberFormat="1" applyFont="1" applyFill="1" applyBorder="1"/>
    <xf numFmtId="0" fontId="3" fillId="0" borderId="3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10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0" fillId="0" borderId="5" xfId="0" applyBorder="1"/>
    <xf numFmtId="0" fontId="4" fillId="0" borderId="3" xfId="1" applyFont="1" applyBorder="1" applyAlignment="1">
      <alignment horizontal="justify" vertical="top" wrapText="1"/>
    </xf>
    <xf numFmtId="0" fontId="4" fillId="0" borderId="4" xfId="1" applyFont="1" applyBorder="1" applyAlignment="1">
      <alignment horizontal="justify" vertical="top" wrapText="1"/>
    </xf>
    <xf numFmtId="0" fontId="4" fillId="0" borderId="5" xfId="1" applyFont="1" applyBorder="1" applyAlignment="1">
      <alignment horizontal="justify"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14" fillId="0" borderId="3" xfId="1" applyFont="1" applyBorder="1" applyAlignment="1">
      <alignment horizontal="center" vertical="top" wrapText="1"/>
    </xf>
    <xf numFmtId="0" fontId="15" fillId="0" borderId="4" xfId="0" applyFont="1" applyBorder="1"/>
    <xf numFmtId="0" fontId="15" fillId="0" borderId="5" xfId="0" applyFont="1" applyBorder="1"/>
    <xf numFmtId="0" fontId="4" fillId="0" borderId="3" xfId="1" applyFont="1" applyFill="1" applyBorder="1" applyAlignment="1">
      <alignment horizontal="center" vertical="top" wrapText="1"/>
    </xf>
    <xf numFmtId="0" fontId="0" fillId="0" borderId="4" xfId="0" applyBorder="1"/>
    <xf numFmtId="0" fontId="3" fillId="0" borderId="3" xfId="1" applyFont="1" applyBorder="1" applyAlignment="1">
      <alignment horizontal="justify" vertical="top" wrapText="1"/>
    </xf>
    <xf numFmtId="0" fontId="3" fillId="0" borderId="5" xfId="1" applyFont="1" applyBorder="1" applyAlignment="1">
      <alignment horizontal="justify" vertical="top" wrapText="1"/>
    </xf>
    <xf numFmtId="49" fontId="3" fillId="0" borderId="3" xfId="1" applyNumberFormat="1" applyFont="1" applyBorder="1" applyAlignment="1">
      <alignment horizontal="center" vertical="top" wrapText="1"/>
    </xf>
    <xf numFmtId="49" fontId="3" fillId="0" borderId="4" xfId="1" applyNumberFormat="1" applyFont="1" applyBorder="1" applyAlignment="1">
      <alignment horizontal="center" vertical="top" wrapText="1"/>
    </xf>
    <xf numFmtId="49" fontId="3" fillId="0" borderId="5" xfId="1" applyNumberFormat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top" wrapText="1"/>
    </xf>
    <xf numFmtId="166" fontId="16" fillId="2" borderId="12" xfId="0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center" vertical="top" wrapText="1"/>
    </xf>
    <xf numFmtId="0" fontId="14" fillId="0" borderId="5" xfId="1" applyFont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49" fontId="3" fillId="0" borderId="3" xfId="1" applyNumberFormat="1" applyFont="1" applyFill="1" applyBorder="1" applyAlignment="1">
      <alignment horizontal="center" vertical="top" wrapText="1"/>
    </xf>
    <xf numFmtId="0" fontId="24" fillId="0" borderId="0" xfId="1" applyFont="1" applyFill="1" applyAlignment="1">
      <alignment horizontal="center" vertical="top" wrapText="1"/>
    </xf>
    <xf numFmtId="0" fontId="6" fillId="0" borderId="0" xfId="1" applyFont="1" applyAlignment="1">
      <alignment horizontal="left"/>
    </xf>
    <xf numFmtId="0" fontId="12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0" fillId="0" borderId="2" xfId="0" applyBorder="1"/>
    <xf numFmtId="0" fontId="12" fillId="0" borderId="3" xfId="1" applyFont="1" applyFill="1" applyBorder="1" applyAlignment="1">
      <alignment horizontal="center" vertical="top" wrapText="1"/>
    </xf>
    <xf numFmtId="0" fontId="12" fillId="0" borderId="4" xfId="1" applyFont="1" applyFill="1" applyBorder="1" applyAlignment="1">
      <alignment horizontal="center" vertical="top" wrapText="1"/>
    </xf>
    <xf numFmtId="0" fontId="12" fillId="0" borderId="5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3"/>
  <sheetViews>
    <sheetView tabSelected="1" view="pageBreakPreview" zoomScale="115" zoomScaleSheetLayoutView="115" workbookViewId="0">
      <selection activeCell="I1" sqref="I1:M1"/>
    </sheetView>
  </sheetViews>
  <sheetFormatPr defaultRowHeight="15" x14ac:dyDescent="0.25"/>
  <cols>
    <col min="1" max="1" width="5" style="1" customWidth="1"/>
    <col min="2" max="2" width="37.5703125" style="1" customWidth="1"/>
    <col min="3" max="3" width="19.42578125" style="1" customWidth="1"/>
    <col min="4" max="5" width="8.140625" style="1" customWidth="1"/>
    <col min="6" max="6" width="12.28515625" style="1" customWidth="1"/>
    <col min="7" max="7" width="15" style="1" customWidth="1"/>
    <col min="8" max="8" width="6.42578125" style="1" customWidth="1"/>
    <col min="9" max="9" width="7" style="1" customWidth="1"/>
    <col min="10" max="10" width="6.7109375" style="1" customWidth="1"/>
    <col min="11" max="11" width="9.5703125" style="139" customWidth="1"/>
    <col min="12" max="12" width="6.5703125" style="1" customWidth="1"/>
    <col min="13" max="13" width="18.42578125" style="1" customWidth="1"/>
    <col min="14" max="14" width="20.5703125" style="1" customWidth="1"/>
    <col min="15" max="16384" width="9.140625" style="1"/>
  </cols>
  <sheetData>
    <row r="1" spans="1:15" ht="22.5" customHeight="1" x14ac:dyDescent="0.25">
      <c r="I1" s="235" t="s">
        <v>199</v>
      </c>
      <c r="J1" s="235"/>
      <c r="K1" s="235"/>
      <c r="L1" s="235"/>
      <c r="M1" s="235"/>
    </row>
    <row r="2" spans="1:15" ht="66.75" customHeight="1" x14ac:dyDescent="0.25">
      <c r="I2" s="172" t="s">
        <v>0</v>
      </c>
      <c r="J2" s="172"/>
      <c r="K2" s="172"/>
      <c r="L2" s="172"/>
      <c r="M2" s="172"/>
    </row>
    <row r="3" spans="1:15" ht="66" customHeight="1" x14ac:dyDescent="0.25">
      <c r="A3" s="173" t="s">
        <v>143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5" x14ac:dyDescent="0.25">
      <c r="A4" s="174"/>
      <c r="B4" s="175"/>
      <c r="C4" s="178" t="s">
        <v>1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</row>
    <row r="5" spans="1:15" x14ac:dyDescent="0.25">
      <c r="A5" s="176"/>
      <c r="B5" s="177"/>
      <c r="C5" s="181" t="s">
        <v>2</v>
      </c>
      <c r="D5" s="182"/>
      <c r="E5" s="182"/>
      <c r="F5" s="182"/>
      <c r="G5" s="182"/>
      <c r="H5" s="182"/>
      <c r="I5" s="182"/>
      <c r="J5" s="182"/>
      <c r="K5" s="182"/>
      <c r="L5" s="182"/>
      <c r="M5" s="183"/>
    </row>
    <row r="6" spans="1:15" x14ac:dyDescent="0.25">
      <c r="A6" s="200" t="s">
        <v>3</v>
      </c>
      <c r="B6" s="168" t="s">
        <v>4</v>
      </c>
      <c r="C6" s="168" t="s">
        <v>5</v>
      </c>
      <c r="D6" s="168" t="s">
        <v>6</v>
      </c>
      <c r="E6" s="168" t="s">
        <v>7</v>
      </c>
      <c r="F6" s="168" t="s">
        <v>8</v>
      </c>
      <c r="G6" s="168" t="s">
        <v>9</v>
      </c>
      <c r="H6" s="181" t="s">
        <v>10</v>
      </c>
      <c r="I6" s="182"/>
      <c r="J6" s="182"/>
      <c r="K6" s="182"/>
      <c r="L6" s="183"/>
      <c r="M6" s="187" t="s">
        <v>11</v>
      </c>
    </row>
    <row r="7" spans="1:15" x14ac:dyDescent="0.25">
      <c r="A7" s="201"/>
      <c r="B7" s="169"/>
      <c r="C7" s="169"/>
      <c r="D7" s="188"/>
      <c r="E7" s="188"/>
      <c r="F7" s="188"/>
      <c r="G7" s="169"/>
      <c r="H7" s="47" t="s">
        <v>12</v>
      </c>
      <c r="I7" s="2" t="s">
        <v>13</v>
      </c>
      <c r="J7" s="2" t="s">
        <v>14</v>
      </c>
      <c r="K7" s="48" t="s">
        <v>15</v>
      </c>
      <c r="L7" s="2" t="s">
        <v>16</v>
      </c>
      <c r="M7" s="188"/>
    </row>
    <row r="8" spans="1:15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2">
        <v>9</v>
      </c>
      <c r="J8" s="2">
        <v>10</v>
      </c>
      <c r="K8" s="48">
        <v>11</v>
      </c>
      <c r="L8" s="2">
        <v>12</v>
      </c>
      <c r="M8" s="2">
        <v>13</v>
      </c>
    </row>
    <row r="9" spans="1:15" x14ac:dyDescent="0.25">
      <c r="A9" s="6"/>
      <c r="B9" s="7"/>
      <c r="C9" s="8"/>
      <c r="D9" s="17"/>
      <c r="E9" s="17"/>
      <c r="F9" s="17"/>
      <c r="G9" s="8"/>
      <c r="H9" s="9"/>
      <c r="I9" s="9"/>
      <c r="J9" s="9"/>
      <c r="K9" s="124"/>
      <c r="L9" s="9"/>
      <c r="M9" s="9"/>
    </row>
    <row r="10" spans="1:15" x14ac:dyDescent="0.25">
      <c r="A10" s="189">
        <v>1</v>
      </c>
      <c r="B10" s="192" t="s">
        <v>17</v>
      </c>
      <c r="C10" s="195" t="s">
        <v>131</v>
      </c>
      <c r="D10" s="198">
        <v>2015</v>
      </c>
      <c r="E10" s="198">
        <v>2018</v>
      </c>
      <c r="F10" s="198"/>
      <c r="G10" s="3" t="s">
        <v>18</v>
      </c>
      <c r="H10" s="21" t="s">
        <v>19</v>
      </c>
      <c r="I10" s="22" t="s">
        <v>19</v>
      </c>
      <c r="J10" s="23" t="s">
        <v>19</v>
      </c>
      <c r="K10" s="125" t="s">
        <v>19</v>
      </c>
      <c r="L10" s="23" t="s">
        <v>19</v>
      </c>
      <c r="M10" s="35">
        <f>M11+M12+M13</f>
        <v>297928.89999999997</v>
      </c>
      <c r="N10" s="50"/>
    </row>
    <row r="11" spans="1:15" ht="29.25" customHeight="1" x14ac:dyDescent="0.25">
      <c r="A11" s="190"/>
      <c r="B11" s="193"/>
      <c r="C11" s="196"/>
      <c r="D11" s="199"/>
      <c r="E11" s="199"/>
      <c r="F11" s="199"/>
      <c r="G11" s="46" t="s">
        <v>20</v>
      </c>
      <c r="H11" s="11"/>
      <c r="I11" s="11"/>
      <c r="J11" s="11"/>
      <c r="K11" s="126"/>
      <c r="L11" s="11"/>
      <c r="M11" s="104">
        <f>M14+M15+M17+M23+M24+M25+M26+M27+M28+M29+M31+M34+M36+M37+M38+M44+M45+M46+M21+M47+M48+M49+M50+M52+M51+M53+M54+M55</f>
        <v>184990.99999999997</v>
      </c>
      <c r="O11" s="12"/>
    </row>
    <row r="12" spans="1:15" ht="42" customHeight="1" x14ac:dyDescent="0.25">
      <c r="A12" s="190"/>
      <c r="B12" s="193"/>
      <c r="C12" s="196"/>
      <c r="D12" s="199"/>
      <c r="E12" s="199"/>
      <c r="F12" s="199"/>
      <c r="G12" s="46" t="s">
        <v>21</v>
      </c>
      <c r="H12" s="13"/>
      <c r="I12" s="13"/>
      <c r="J12" s="5"/>
      <c r="K12" s="127"/>
      <c r="L12" s="5"/>
      <c r="M12" s="36">
        <f>M41+M42+M32+M35+M18</f>
        <v>112937.9</v>
      </c>
    </row>
    <row r="13" spans="1:15" ht="30" customHeight="1" x14ac:dyDescent="0.25">
      <c r="A13" s="191"/>
      <c r="B13" s="194"/>
      <c r="C13" s="197"/>
      <c r="D13" s="188"/>
      <c r="E13" s="188"/>
      <c r="F13" s="188"/>
      <c r="G13" s="46" t="s">
        <v>22</v>
      </c>
      <c r="H13" s="11"/>
      <c r="I13" s="10"/>
      <c r="J13" s="11"/>
      <c r="K13" s="126"/>
      <c r="L13" s="11"/>
      <c r="M13" s="108">
        <f>M40+M19+M22+M43</f>
        <v>0</v>
      </c>
    </row>
    <row r="14" spans="1:15" ht="47.25" hidden="1" customHeight="1" x14ac:dyDescent="0.25">
      <c r="A14" s="27"/>
      <c r="B14" s="4" t="s">
        <v>24</v>
      </c>
      <c r="C14" s="90" t="s">
        <v>131</v>
      </c>
      <c r="D14" s="2">
        <v>2015</v>
      </c>
      <c r="E14" s="2">
        <v>2015</v>
      </c>
      <c r="F14" s="48" t="s">
        <v>25</v>
      </c>
      <c r="G14" s="4" t="s">
        <v>26</v>
      </c>
      <c r="H14" s="24">
        <v>960</v>
      </c>
      <c r="I14" s="24" t="s">
        <v>27</v>
      </c>
      <c r="J14" s="24" t="s">
        <v>28</v>
      </c>
      <c r="K14" s="123" t="s">
        <v>29</v>
      </c>
      <c r="L14" s="24" t="s">
        <v>30</v>
      </c>
      <c r="M14" s="102"/>
    </row>
    <row r="15" spans="1:15" ht="30.75" hidden="1" customHeight="1" x14ac:dyDescent="0.25">
      <c r="A15" s="27"/>
      <c r="B15" s="4" t="s">
        <v>32</v>
      </c>
      <c r="C15" s="90" t="s">
        <v>131</v>
      </c>
      <c r="D15" s="2">
        <v>2015</v>
      </c>
      <c r="E15" s="2">
        <v>2015</v>
      </c>
      <c r="F15" s="48" t="s">
        <v>33</v>
      </c>
      <c r="G15" s="4" t="s">
        <v>26</v>
      </c>
      <c r="H15" s="24" t="s">
        <v>34</v>
      </c>
      <c r="I15" s="24" t="s">
        <v>27</v>
      </c>
      <c r="J15" s="24" t="s">
        <v>28</v>
      </c>
      <c r="K15" s="123" t="s">
        <v>35</v>
      </c>
      <c r="L15" s="24" t="s">
        <v>30</v>
      </c>
      <c r="M15" s="102"/>
    </row>
    <row r="16" spans="1:15" ht="30.75" customHeight="1" x14ac:dyDescent="0.25">
      <c r="A16" s="202" t="s">
        <v>23</v>
      </c>
      <c r="B16" s="170" t="s">
        <v>37</v>
      </c>
      <c r="C16" s="168" t="s">
        <v>131</v>
      </c>
      <c r="D16" s="170">
        <v>2015</v>
      </c>
      <c r="E16" s="170">
        <v>2016</v>
      </c>
      <c r="F16" s="184">
        <v>0.99253000000000002</v>
      </c>
      <c r="G16" s="65" t="s">
        <v>18</v>
      </c>
      <c r="H16" s="66" t="s">
        <v>19</v>
      </c>
      <c r="I16" s="66" t="s">
        <v>19</v>
      </c>
      <c r="J16" s="66" t="s">
        <v>19</v>
      </c>
      <c r="K16" s="128" t="s">
        <v>19</v>
      </c>
      <c r="L16" s="67" t="s">
        <v>19</v>
      </c>
      <c r="M16" s="59">
        <f>M17+M19+M18</f>
        <v>75000</v>
      </c>
    </row>
    <row r="17" spans="1:16" ht="30.75" customHeight="1" x14ac:dyDescent="0.25">
      <c r="A17" s="203"/>
      <c r="B17" s="205"/>
      <c r="C17" s="206"/>
      <c r="D17" s="205"/>
      <c r="E17" s="205"/>
      <c r="F17" s="185"/>
      <c r="G17" s="51" t="s">
        <v>26</v>
      </c>
      <c r="H17" s="52" t="s">
        <v>34</v>
      </c>
      <c r="I17" s="52" t="s">
        <v>27</v>
      </c>
      <c r="J17" s="52" t="s">
        <v>28</v>
      </c>
      <c r="K17" s="129" t="s">
        <v>161</v>
      </c>
      <c r="L17" s="52" t="s">
        <v>30</v>
      </c>
      <c r="M17" s="53">
        <v>75000</v>
      </c>
    </row>
    <row r="18" spans="1:16" ht="46.5" hidden="1" customHeight="1" x14ac:dyDescent="0.25">
      <c r="A18" s="203"/>
      <c r="B18" s="205"/>
      <c r="C18" s="206"/>
      <c r="D18" s="205"/>
      <c r="E18" s="205"/>
      <c r="F18" s="185"/>
      <c r="G18" s="51" t="s">
        <v>21</v>
      </c>
      <c r="H18" s="52" t="s">
        <v>34</v>
      </c>
      <c r="I18" s="52" t="s">
        <v>27</v>
      </c>
      <c r="J18" s="52" t="s">
        <v>28</v>
      </c>
      <c r="K18" s="129" t="s">
        <v>135</v>
      </c>
      <c r="L18" s="52" t="s">
        <v>30</v>
      </c>
      <c r="M18" s="78"/>
    </row>
    <row r="19" spans="1:16" ht="30.75" hidden="1" customHeight="1" x14ac:dyDescent="0.25">
      <c r="A19" s="204"/>
      <c r="B19" s="171"/>
      <c r="C19" s="169"/>
      <c r="D19" s="171"/>
      <c r="E19" s="171"/>
      <c r="F19" s="186"/>
      <c r="G19" s="51" t="s">
        <v>22</v>
      </c>
      <c r="H19" s="52" t="s">
        <v>34</v>
      </c>
      <c r="I19" s="52" t="s">
        <v>27</v>
      </c>
      <c r="J19" s="52" t="s">
        <v>28</v>
      </c>
      <c r="K19" s="129" t="s">
        <v>135</v>
      </c>
      <c r="L19" s="52" t="s">
        <v>30</v>
      </c>
      <c r="M19" s="53"/>
    </row>
    <row r="20" spans="1:16" ht="30.75" hidden="1" customHeight="1" x14ac:dyDescent="0.25">
      <c r="A20" s="84"/>
      <c r="B20" s="210" t="s">
        <v>39</v>
      </c>
      <c r="C20" s="90" t="s">
        <v>131</v>
      </c>
      <c r="D20" s="93">
        <v>2015</v>
      </c>
      <c r="E20" s="93">
        <v>2015</v>
      </c>
      <c r="F20" s="87" t="s">
        <v>40</v>
      </c>
      <c r="G20" s="65" t="s">
        <v>18</v>
      </c>
      <c r="H20" s="66" t="s">
        <v>19</v>
      </c>
      <c r="I20" s="66" t="s">
        <v>19</v>
      </c>
      <c r="J20" s="66" t="s">
        <v>19</v>
      </c>
      <c r="K20" s="128" t="s">
        <v>19</v>
      </c>
      <c r="L20" s="67" t="s">
        <v>19</v>
      </c>
      <c r="M20" s="80">
        <f>M21+M22</f>
        <v>0</v>
      </c>
    </row>
    <row r="21" spans="1:16" ht="30.75" hidden="1" customHeight="1" x14ac:dyDescent="0.25">
      <c r="A21" s="85"/>
      <c r="B21" s="210"/>
      <c r="C21" s="91"/>
      <c r="D21" s="86"/>
      <c r="E21" s="86"/>
      <c r="F21" s="88"/>
      <c r="G21" s="51" t="s">
        <v>26</v>
      </c>
      <c r="H21" s="52" t="s">
        <v>34</v>
      </c>
      <c r="I21" s="52" t="s">
        <v>27</v>
      </c>
      <c r="J21" s="52" t="s">
        <v>28</v>
      </c>
      <c r="K21" s="129" t="s">
        <v>41</v>
      </c>
      <c r="L21" s="52" t="s">
        <v>30</v>
      </c>
      <c r="M21" s="53"/>
    </row>
    <row r="22" spans="1:16" ht="46.5" hidden="1" customHeight="1" x14ac:dyDescent="0.25">
      <c r="A22" s="85"/>
      <c r="B22" s="86"/>
      <c r="C22" s="91"/>
      <c r="D22" s="86"/>
      <c r="E22" s="86"/>
      <c r="F22" s="88"/>
      <c r="G22" s="51" t="s">
        <v>22</v>
      </c>
      <c r="H22" s="52" t="s">
        <v>34</v>
      </c>
      <c r="I22" s="52" t="s">
        <v>27</v>
      </c>
      <c r="J22" s="52" t="s">
        <v>28</v>
      </c>
      <c r="K22" s="129" t="s">
        <v>135</v>
      </c>
      <c r="L22" s="52" t="s">
        <v>30</v>
      </c>
      <c r="M22" s="53"/>
    </row>
    <row r="23" spans="1:16" ht="32.25" hidden="1" customHeight="1" x14ac:dyDescent="0.25">
      <c r="A23" s="27"/>
      <c r="B23" s="4" t="s">
        <v>43</v>
      </c>
      <c r="C23" s="90" t="s">
        <v>131</v>
      </c>
      <c r="D23" s="2">
        <v>2015</v>
      </c>
      <c r="E23" s="2">
        <v>2015</v>
      </c>
      <c r="F23" s="48" t="s">
        <v>33</v>
      </c>
      <c r="G23" s="4" t="s">
        <v>26</v>
      </c>
      <c r="H23" s="24" t="s">
        <v>34</v>
      </c>
      <c r="I23" s="24" t="s">
        <v>44</v>
      </c>
      <c r="J23" s="24" t="s">
        <v>45</v>
      </c>
      <c r="K23" s="123" t="s">
        <v>46</v>
      </c>
      <c r="L23" s="24" t="s">
        <v>47</v>
      </c>
      <c r="M23" s="34"/>
    </row>
    <row r="24" spans="1:16" ht="33" hidden="1" customHeight="1" x14ac:dyDescent="0.25">
      <c r="A24" s="27"/>
      <c r="B24" s="4" t="s">
        <v>49</v>
      </c>
      <c r="C24" s="90" t="s">
        <v>131</v>
      </c>
      <c r="D24" s="2">
        <v>2015</v>
      </c>
      <c r="E24" s="2">
        <v>2015</v>
      </c>
      <c r="F24" s="48" t="s">
        <v>50</v>
      </c>
      <c r="G24" s="4" t="s">
        <v>26</v>
      </c>
      <c r="H24" s="24" t="s">
        <v>34</v>
      </c>
      <c r="I24" s="24" t="s">
        <v>44</v>
      </c>
      <c r="J24" s="24" t="s">
        <v>45</v>
      </c>
      <c r="K24" s="123" t="s">
        <v>51</v>
      </c>
      <c r="L24" s="24" t="s">
        <v>47</v>
      </c>
      <c r="M24" s="89"/>
    </row>
    <row r="25" spans="1:16" ht="33.75" hidden="1" customHeight="1" x14ac:dyDescent="0.25">
      <c r="A25" s="27"/>
      <c r="B25" s="4" t="s">
        <v>53</v>
      </c>
      <c r="C25" s="47" t="s">
        <v>131</v>
      </c>
      <c r="D25" s="2">
        <v>2015</v>
      </c>
      <c r="E25" s="2">
        <v>2015</v>
      </c>
      <c r="F25" s="48" t="s">
        <v>50</v>
      </c>
      <c r="G25" s="4" t="s">
        <v>26</v>
      </c>
      <c r="H25" s="24" t="s">
        <v>34</v>
      </c>
      <c r="I25" s="24" t="s">
        <v>44</v>
      </c>
      <c r="J25" s="24" t="s">
        <v>45</v>
      </c>
      <c r="K25" s="123" t="s">
        <v>54</v>
      </c>
      <c r="L25" s="24" t="s">
        <v>47</v>
      </c>
      <c r="M25" s="34"/>
    </row>
    <row r="26" spans="1:16" ht="43.5" hidden="1" customHeight="1" x14ac:dyDescent="0.25">
      <c r="A26" s="27"/>
      <c r="B26" s="4" t="s">
        <v>56</v>
      </c>
      <c r="C26" s="90" t="s">
        <v>131</v>
      </c>
      <c r="D26" s="2">
        <v>2015</v>
      </c>
      <c r="E26" s="2">
        <v>2015</v>
      </c>
      <c r="F26" s="48" t="s">
        <v>50</v>
      </c>
      <c r="G26" s="4" t="s">
        <v>26</v>
      </c>
      <c r="H26" s="24" t="s">
        <v>34</v>
      </c>
      <c r="I26" s="24" t="s">
        <v>44</v>
      </c>
      <c r="J26" s="24" t="s">
        <v>45</v>
      </c>
      <c r="K26" s="123" t="s">
        <v>57</v>
      </c>
      <c r="L26" s="24" t="s">
        <v>47</v>
      </c>
      <c r="M26" s="89"/>
    </row>
    <row r="27" spans="1:16" ht="30.75" hidden="1" customHeight="1" x14ac:dyDescent="0.25">
      <c r="A27" s="27"/>
      <c r="B27" s="4" t="s">
        <v>59</v>
      </c>
      <c r="C27" s="90" t="s">
        <v>131</v>
      </c>
      <c r="D27" s="2">
        <v>2015</v>
      </c>
      <c r="E27" s="2">
        <v>2015</v>
      </c>
      <c r="F27" s="48" t="s">
        <v>60</v>
      </c>
      <c r="G27" s="4" t="s">
        <v>26</v>
      </c>
      <c r="H27" s="24" t="s">
        <v>34</v>
      </c>
      <c r="I27" s="24" t="s">
        <v>61</v>
      </c>
      <c r="J27" s="24" t="s">
        <v>62</v>
      </c>
      <c r="K27" s="123" t="s">
        <v>63</v>
      </c>
      <c r="L27" s="24" t="s">
        <v>30</v>
      </c>
      <c r="M27" s="5"/>
      <c r="P27" s="54"/>
    </row>
    <row r="28" spans="1:16" ht="33" customHeight="1" x14ac:dyDescent="0.25">
      <c r="A28" s="202" t="s">
        <v>31</v>
      </c>
      <c r="B28" s="166" t="s">
        <v>65</v>
      </c>
      <c r="C28" s="168" t="s">
        <v>131</v>
      </c>
      <c r="D28" s="170">
        <v>2015</v>
      </c>
      <c r="E28" s="170">
        <v>2016</v>
      </c>
      <c r="F28" s="184" t="s">
        <v>66</v>
      </c>
      <c r="G28" s="4" t="s">
        <v>26</v>
      </c>
      <c r="H28" s="24" t="s">
        <v>34</v>
      </c>
      <c r="I28" s="24" t="s">
        <v>61</v>
      </c>
      <c r="J28" s="24" t="s">
        <v>62</v>
      </c>
      <c r="K28" s="123" t="s">
        <v>162</v>
      </c>
      <c r="L28" s="24" t="s">
        <v>30</v>
      </c>
      <c r="M28" s="5">
        <v>40000</v>
      </c>
      <c r="N28" s="211">
        <f>M28+M29</f>
        <v>40000</v>
      </c>
    </row>
    <row r="29" spans="1:16" ht="29.25" hidden="1" customHeight="1" x14ac:dyDescent="0.25">
      <c r="A29" s="204"/>
      <c r="B29" s="167"/>
      <c r="C29" s="169"/>
      <c r="D29" s="171"/>
      <c r="E29" s="171"/>
      <c r="F29" s="186"/>
      <c r="G29" s="4" t="s">
        <v>26</v>
      </c>
      <c r="H29" s="24" t="s">
        <v>34</v>
      </c>
      <c r="I29" s="24" t="s">
        <v>61</v>
      </c>
      <c r="J29" s="24" t="s">
        <v>62</v>
      </c>
      <c r="K29" s="123" t="s">
        <v>67</v>
      </c>
      <c r="L29" s="24" t="s">
        <v>69</v>
      </c>
      <c r="M29" s="5">
        <v>0</v>
      </c>
      <c r="N29" s="211"/>
    </row>
    <row r="30" spans="1:16" ht="15.75" customHeight="1" x14ac:dyDescent="0.25">
      <c r="A30" s="202" t="s">
        <v>36</v>
      </c>
      <c r="B30" s="166" t="s">
        <v>70</v>
      </c>
      <c r="C30" s="168" t="s">
        <v>131</v>
      </c>
      <c r="D30" s="213">
        <v>2015</v>
      </c>
      <c r="E30" s="213">
        <v>2016</v>
      </c>
      <c r="F30" s="207" t="s">
        <v>71</v>
      </c>
      <c r="G30" s="57" t="s">
        <v>84</v>
      </c>
      <c r="H30" s="58" t="s">
        <v>19</v>
      </c>
      <c r="I30" s="58" t="s">
        <v>19</v>
      </c>
      <c r="J30" s="58" t="s">
        <v>19</v>
      </c>
      <c r="K30" s="130" t="s">
        <v>19</v>
      </c>
      <c r="L30" s="58" t="s">
        <v>19</v>
      </c>
      <c r="M30" s="70">
        <f>M31+M32</f>
        <v>43580.899999999994</v>
      </c>
      <c r="N30" s="56"/>
    </row>
    <row r="31" spans="1:16" ht="31.5" customHeight="1" x14ac:dyDescent="0.25">
      <c r="A31" s="203"/>
      <c r="B31" s="212"/>
      <c r="C31" s="206"/>
      <c r="D31" s="214"/>
      <c r="E31" s="214"/>
      <c r="F31" s="208"/>
      <c r="G31" s="28" t="s">
        <v>26</v>
      </c>
      <c r="H31" s="29" t="s">
        <v>34</v>
      </c>
      <c r="I31" s="29" t="s">
        <v>61</v>
      </c>
      <c r="J31" s="29" t="s">
        <v>62</v>
      </c>
      <c r="K31" s="131" t="s">
        <v>163</v>
      </c>
      <c r="L31" s="29" t="s">
        <v>30</v>
      </c>
      <c r="M31" s="55">
        <v>14007.3</v>
      </c>
    </row>
    <row r="32" spans="1:16" ht="39.75" customHeight="1" x14ac:dyDescent="0.25">
      <c r="A32" s="204"/>
      <c r="B32" s="167"/>
      <c r="C32" s="169"/>
      <c r="D32" s="215"/>
      <c r="E32" s="215"/>
      <c r="F32" s="209"/>
      <c r="G32" s="69" t="s">
        <v>21</v>
      </c>
      <c r="H32" s="29" t="s">
        <v>34</v>
      </c>
      <c r="I32" s="29" t="s">
        <v>61</v>
      </c>
      <c r="J32" s="29" t="s">
        <v>62</v>
      </c>
      <c r="K32" s="131" t="s">
        <v>164</v>
      </c>
      <c r="L32" s="29" t="s">
        <v>30</v>
      </c>
      <c r="M32" s="79">
        <v>29573.599999999999</v>
      </c>
    </row>
    <row r="33" spans="1:15" ht="18.75" customHeight="1" x14ac:dyDescent="0.25">
      <c r="A33" s="202" t="s">
        <v>38</v>
      </c>
      <c r="B33" s="166" t="s">
        <v>72</v>
      </c>
      <c r="C33" s="168" t="s">
        <v>131</v>
      </c>
      <c r="D33" s="213">
        <v>2015</v>
      </c>
      <c r="E33" s="213">
        <v>2016</v>
      </c>
      <c r="F33" s="207" t="s">
        <v>71</v>
      </c>
      <c r="G33" s="68" t="s">
        <v>84</v>
      </c>
      <c r="H33" s="61" t="s">
        <v>19</v>
      </c>
      <c r="I33" s="61" t="s">
        <v>19</v>
      </c>
      <c r="J33" s="61" t="s">
        <v>19</v>
      </c>
      <c r="K33" s="132" t="s">
        <v>19</v>
      </c>
      <c r="L33" s="61" t="s">
        <v>19</v>
      </c>
      <c r="M33" s="71">
        <f>M34+M35</f>
        <v>42486.8</v>
      </c>
    </row>
    <row r="34" spans="1:15" ht="30" customHeight="1" x14ac:dyDescent="0.25">
      <c r="A34" s="203"/>
      <c r="B34" s="212"/>
      <c r="C34" s="206"/>
      <c r="D34" s="214"/>
      <c r="E34" s="214"/>
      <c r="F34" s="208"/>
      <c r="G34" s="28" t="s">
        <v>26</v>
      </c>
      <c r="H34" s="29" t="s">
        <v>34</v>
      </c>
      <c r="I34" s="29" t="s">
        <v>61</v>
      </c>
      <c r="J34" s="29" t="s">
        <v>62</v>
      </c>
      <c r="K34" s="131" t="s">
        <v>165</v>
      </c>
      <c r="L34" s="29" t="s">
        <v>30</v>
      </c>
      <c r="M34" s="55">
        <v>13659.6</v>
      </c>
    </row>
    <row r="35" spans="1:15" ht="39.75" customHeight="1" x14ac:dyDescent="0.25">
      <c r="A35" s="204"/>
      <c r="B35" s="167"/>
      <c r="C35" s="169"/>
      <c r="D35" s="215"/>
      <c r="E35" s="215"/>
      <c r="F35" s="209"/>
      <c r="G35" s="69" t="s">
        <v>21</v>
      </c>
      <c r="H35" s="29" t="s">
        <v>34</v>
      </c>
      <c r="I35" s="29" t="s">
        <v>61</v>
      </c>
      <c r="J35" s="29" t="s">
        <v>62</v>
      </c>
      <c r="K35" s="131" t="s">
        <v>164</v>
      </c>
      <c r="L35" s="29" t="s">
        <v>30</v>
      </c>
      <c r="M35" s="79">
        <v>28827.200000000001</v>
      </c>
    </row>
    <row r="36" spans="1:15" ht="36.75" customHeight="1" x14ac:dyDescent="0.25">
      <c r="A36" s="27" t="s">
        <v>42</v>
      </c>
      <c r="B36" s="4" t="s">
        <v>73</v>
      </c>
      <c r="C36" s="90" t="s">
        <v>131</v>
      </c>
      <c r="D36" s="28">
        <v>2015</v>
      </c>
      <c r="E36" s="28">
        <v>2017</v>
      </c>
      <c r="F36" s="49" t="s">
        <v>74</v>
      </c>
      <c r="G36" s="28" t="s">
        <v>26</v>
      </c>
      <c r="H36" s="29" t="s">
        <v>34</v>
      </c>
      <c r="I36" s="29" t="s">
        <v>61</v>
      </c>
      <c r="J36" s="29" t="s">
        <v>75</v>
      </c>
      <c r="K36" s="131" t="s">
        <v>166</v>
      </c>
      <c r="L36" s="29" t="s">
        <v>30</v>
      </c>
      <c r="M36" s="30">
        <v>30000</v>
      </c>
    </row>
    <row r="37" spans="1:15" ht="36.75" hidden="1" customHeight="1" x14ac:dyDescent="0.25">
      <c r="A37" s="27"/>
      <c r="B37" s="4" t="s">
        <v>76</v>
      </c>
      <c r="C37" s="90" t="s">
        <v>131</v>
      </c>
      <c r="D37" s="28">
        <v>2015</v>
      </c>
      <c r="E37" s="28">
        <v>2015</v>
      </c>
      <c r="F37" s="49" t="s">
        <v>77</v>
      </c>
      <c r="G37" s="28" t="s">
        <v>26</v>
      </c>
      <c r="H37" s="29" t="s">
        <v>34</v>
      </c>
      <c r="I37" s="29" t="s">
        <v>78</v>
      </c>
      <c r="J37" s="29" t="s">
        <v>62</v>
      </c>
      <c r="K37" s="131" t="s">
        <v>79</v>
      </c>
      <c r="L37" s="29" t="s">
        <v>30</v>
      </c>
      <c r="M37" s="30"/>
    </row>
    <row r="38" spans="1:15" ht="45" hidden="1" x14ac:dyDescent="0.25">
      <c r="A38" s="27"/>
      <c r="B38" s="4" t="s">
        <v>80</v>
      </c>
      <c r="C38" s="47" t="s">
        <v>131</v>
      </c>
      <c r="D38" s="28">
        <v>2015</v>
      </c>
      <c r="E38" s="28">
        <v>2015</v>
      </c>
      <c r="F38" s="49" t="s">
        <v>50</v>
      </c>
      <c r="G38" s="28" t="s">
        <v>26</v>
      </c>
      <c r="H38" s="29" t="s">
        <v>34</v>
      </c>
      <c r="I38" s="29" t="s">
        <v>78</v>
      </c>
      <c r="J38" s="29" t="s">
        <v>62</v>
      </c>
      <c r="K38" s="131" t="s">
        <v>81</v>
      </c>
      <c r="L38" s="29" t="s">
        <v>47</v>
      </c>
      <c r="M38" s="55"/>
    </row>
    <row r="39" spans="1:15" ht="18" customHeight="1" x14ac:dyDescent="0.25">
      <c r="A39" s="234" t="s">
        <v>48</v>
      </c>
      <c r="B39" s="166" t="s">
        <v>82</v>
      </c>
      <c r="C39" s="218" t="s">
        <v>131</v>
      </c>
      <c r="D39" s="221">
        <v>2015</v>
      </c>
      <c r="E39" s="213">
        <v>2017</v>
      </c>
      <c r="F39" s="207" t="s">
        <v>83</v>
      </c>
      <c r="G39" s="60" t="s">
        <v>84</v>
      </c>
      <c r="H39" s="62"/>
      <c r="I39" s="62"/>
      <c r="J39" s="62"/>
      <c r="K39" s="133"/>
      <c r="L39" s="62"/>
      <c r="M39" s="141">
        <f>M41+M42+M44+M43</f>
        <v>54537.1</v>
      </c>
      <c r="N39" s="15"/>
      <c r="O39" s="15"/>
    </row>
    <row r="40" spans="1:15" ht="30" hidden="1" customHeight="1" x14ac:dyDescent="0.25">
      <c r="A40" s="199"/>
      <c r="B40" s="199"/>
      <c r="C40" s="219"/>
      <c r="D40" s="222"/>
      <c r="E40" s="214"/>
      <c r="F40" s="216"/>
      <c r="G40" s="28" t="s">
        <v>22</v>
      </c>
      <c r="H40" s="29" t="s">
        <v>34</v>
      </c>
      <c r="I40" s="29" t="s">
        <v>85</v>
      </c>
      <c r="J40" s="29" t="s">
        <v>27</v>
      </c>
      <c r="K40" s="131" t="s">
        <v>86</v>
      </c>
      <c r="L40" s="29" t="s">
        <v>30</v>
      </c>
      <c r="M40" s="30">
        <f>6390.51-6390.51</f>
        <v>0</v>
      </c>
      <c r="N40" s="15"/>
      <c r="O40" s="15"/>
    </row>
    <row r="41" spans="1:15" ht="61.5" customHeight="1" x14ac:dyDescent="0.25">
      <c r="A41" s="199"/>
      <c r="B41" s="199"/>
      <c r="C41" s="219"/>
      <c r="D41" s="222"/>
      <c r="E41" s="214"/>
      <c r="F41" s="216"/>
      <c r="G41" s="239" t="s">
        <v>87</v>
      </c>
      <c r="H41" s="29" t="s">
        <v>34</v>
      </c>
      <c r="I41" s="29" t="s">
        <v>85</v>
      </c>
      <c r="J41" s="29" t="s">
        <v>27</v>
      </c>
      <c r="K41" s="131" t="s">
        <v>167</v>
      </c>
      <c r="L41" s="29" t="s">
        <v>30</v>
      </c>
      <c r="M41" s="31">
        <v>54537.1</v>
      </c>
      <c r="N41" s="50">
        <f>M41+M42</f>
        <v>54537.1</v>
      </c>
    </row>
    <row r="42" spans="1:15" ht="23.25" hidden="1" customHeight="1" x14ac:dyDescent="0.25">
      <c r="A42" s="199"/>
      <c r="B42" s="199"/>
      <c r="C42" s="219"/>
      <c r="D42" s="222"/>
      <c r="E42" s="214"/>
      <c r="F42" s="216"/>
      <c r="G42" s="240"/>
      <c r="H42" s="29" t="s">
        <v>89</v>
      </c>
      <c r="I42" s="29" t="s">
        <v>85</v>
      </c>
      <c r="J42" s="29" t="s">
        <v>27</v>
      </c>
      <c r="K42" s="131" t="s">
        <v>88</v>
      </c>
      <c r="L42" s="29" t="s">
        <v>30</v>
      </c>
      <c r="M42" s="32"/>
    </row>
    <row r="43" spans="1:15" ht="33" hidden="1" customHeight="1" x14ac:dyDescent="0.25">
      <c r="A43" s="199"/>
      <c r="B43" s="199"/>
      <c r="C43" s="219"/>
      <c r="D43" s="222"/>
      <c r="E43" s="214"/>
      <c r="F43" s="216"/>
      <c r="G43" s="107" t="s">
        <v>22</v>
      </c>
      <c r="H43" s="29"/>
      <c r="I43" s="29"/>
      <c r="J43" s="29"/>
      <c r="K43" s="131"/>
      <c r="L43" s="29"/>
      <c r="M43" s="30">
        <v>0</v>
      </c>
    </row>
    <row r="44" spans="1:15" ht="27.75" hidden="1" customHeight="1" x14ac:dyDescent="0.25">
      <c r="A44" s="188"/>
      <c r="B44" s="188"/>
      <c r="C44" s="220"/>
      <c r="D44" s="223"/>
      <c r="E44" s="215"/>
      <c r="F44" s="217"/>
      <c r="G44" s="28" t="s">
        <v>26</v>
      </c>
      <c r="H44" s="29"/>
      <c r="I44" s="29"/>
      <c r="J44" s="29"/>
      <c r="K44" s="131"/>
      <c r="L44" s="29"/>
      <c r="M44" s="32"/>
    </row>
    <row r="45" spans="1:15" ht="45" hidden="1" x14ac:dyDescent="0.25">
      <c r="A45" s="27"/>
      <c r="B45" s="33"/>
      <c r="C45" s="47" t="s">
        <v>131</v>
      </c>
      <c r="D45" s="2">
        <v>2015</v>
      </c>
      <c r="E45" s="2">
        <v>2015</v>
      </c>
      <c r="F45" s="48" t="s">
        <v>33</v>
      </c>
      <c r="G45" s="4" t="s">
        <v>26</v>
      </c>
      <c r="H45" s="24" t="s">
        <v>34</v>
      </c>
      <c r="I45" s="24" t="s">
        <v>44</v>
      </c>
      <c r="J45" s="24" t="s">
        <v>75</v>
      </c>
      <c r="K45" s="123" t="s">
        <v>91</v>
      </c>
      <c r="L45" s="24" t="s">
        <v>30</v>
      </c>
      <c r="M45" s="34"/>
    </row>
    <row r="46" spans="1:15" ht="45" hidden="1" x14ac:dyDescent="0.25">
      <c r="A46" s="27"/>
      <c r="B46" s="33"/>
      <c r="C46" s="90" t="s">
        <v>131</v>
      </c>
      <c r="D46" s="2">
        <v>2015</v>
      </c>
      <c r="E46" s="2">
        <v>2015</v>
      </c>
      <c r="F46" s="48" t="s">
        <v>33</v>
      </c>
      <c r="G46" s="4" t="s">
        <v>26</v>
      </c>
      <c r="H46" s="24" t="s">
        <v>34</v>
      </c>
      <c r="I46" s="24" t="s">
        <v>78</v>
      </c>
      <c r="J46" s="24" t="s">
        <v>62</v>
      </c>
      <c r="K46" s="123" t="s">
        <v>136</v>
      </c>
      <c r="L46" s="24" t="s">
        <v>30</v>
      </c>
      <c r="M46" s="5"/>
    </row>
    <row r="47" spans="1:15" ht="105" hidden="1" x14ac:dyDescent="0.25">
      <c r="A47" s="72"/>
      <c r="B47" s="81" t="s">
        <v>140</v>
      </c>
      <c r="C47" s="95" t="s">
        <v>131</v>
      </c>
      <c r="D47" s="2">
        <v>2015</v>
      </c>
      <c r="E47" s="2">
        <v>2015</v>
      </c>
      <c r="F47" s="48" t="s">
        <v>33</v>
      </c>
      <c r="G47" s="4" t="s">
        <v>26</v>
      </c>
      <c r="H47" s="24" t="s">
        <v>148</v>
      </c>
      <c r="I47" s="24" t="s">
        <v>138</v>
      </c>
      <c r="J47" s="24" t="s">
        <v>75</v>
      </c>
      <c r="K47" s="123" t="s">
        <v>139</v>
      </c>
      <c r="L47" s="24" t="s">
        <v>30</v>
      </c>
      <c r="M47" s="5">
        <f>5600-5600</f>
        <v>0</v>
      </c>
    </row>
    <row r="48" spans="1:15" ht="45" x14ac:dyDescent="0.25">
      <c r="A48" s="72" t="s">
        <v>52</v>
      </c>
      <c r="B48" s="81" t="s">
        <v>144</v>
      </c>
      <c r="C48" s="95" t="s">
        <v>131</v>
      </c>
      <c r="D48" s="96">
        <v>2016</v>
      </c>
      <c r="E48" s="96">
        <v>2016</v>
      </c>
      <c r="F48" s="98" t="s">
        <v>33</v>
      </c>
      <c r="G48" s="4" t="s">
        <v>26</v>
      </c>
      <c r="H48" s="24" t="s">
        <v>34</v>
      </c>
      <c r="I48" s="24" t="s">
        <v>44</v>
      </c>
      <c r="J48" s="24" t="s">
        <v>75</v>
      </c>
      <c r="K48" s="123" t="s">
        <v>168</v>
      </c>
      <c r="L48" s="24" t="s">
        <v>30</v>
      </c>
      <c r="M48" s="5">
        <v>1909.9</v>
      </c>
    </row>
    <row r="49" spans="1:13" ht="45" hidden="1" x14ac:dyDescent="0.25">
      <c r="A49" s="72" t="s">
        <v>55</v>
      </c>
      <c r="B49" s="33" t="s">
        <v>145</v>
      </c>
      <c r="C49" s="95" t="s">
        <v>131</v>
      </c>
      <c r="D49" s="96">
        <v>2016</v>
      </c>
      <c r="E49" s="96">
        <v>2017</v>
      </c>
      <c r="F49" s="98" t="s">
        <v>150</v>
      </c>
      <c r="G49" s="4" t="s">
        <v>26</v>
      </c>
      <c r="H49" s="24" t="s">
        <v>34</v>
      </c>
      <c r="I49" s="24" t="s">
        <v>44</v>
      </c>
      <c r="J49" s="24" t="s">
        <v>75</v>
      </c>
      <c r="K49" s="123" t="s">
        <v>151</v>
      </c>
      <c r="L49" s="24" t="s">
        <v>30</v>
      </c>
      <c r="M49" s="5">
        <v>0</v>
      </c>
    </row>
    <row r="50" spans="1:13" ht="45" hidden="1" x14ac:dyDescent="0.25">
      <c r="A50" s="72" t="s">
        <v>58</v>
      </c>
      <c r="B50" s="33" t="s">
        <v>146</v>
      </c>
      <c r="C50" s="95" t="s">
        <v>131</v>
      </c>
      <c r="D50" s="96">
        <v>2016</v>
      </c>
      <c r="E50" s="96">
        <v>2017</v>
      </c>
      <c r="F50" s="98" t="s">
        <v>152</v>
      </c>
      <c r="G50" s="4" t="s">
        <v>26</v>
      </c>
      <c r="H50" s="24" t="s">
        <v>34</v>
      </c>
      <c r="I50" s="24" t="s">
        <v>44</v>
      </c>
      <c r="J50" s="24" t="s">
        <v>75</v>
      </c>
      <c r="K50" s="123" t="s">
        <v>153</v>
      </c>
      <c r="L50" s="24" t="s">
        <v>30</v>
      </c>
      <c r="M50" s="5">
        <v>0</v>
      </c>
    </row>
    <row r="51" spans="1:13" ht="45" x14ac:dyDescent="0.25">
      <c r="A51" s="72" t="s">
        <v>55</v>
      </c>
      <c r="B51" s="33" t="s">
        <v>90</v>
      </c>
      <c r="C51" s="95" t="s">
        <v>131</v>
      </c>
      <c r="D51" s="96">
        <v>2015</v>
      </c>
      <c r="E51" s="96">
        <v>2016</v>
      </c>
      <c r="F51" s="98" t="s">
        <v>33</v>
      </c>
      <c r="G51" s="4" t="s">
        <v>26</v>
      </c>
      <c r="H51" s="24" t="s">
        <v>34</v>
      </c>
      <c r="I51" s="24" t="s">
        <v>44</v>
      </c>
      <c r="J51" s="24" t="s">
        <v>75</v>
      </c>
      <c r="K51" s="123" t="s">
        <v>169</v>
      </c>
      <c r="L51" s="24" t="s">
        <v>30</v>
      </c>
      <c r="M51" s="5">
        <v>3003.4</v>
      </c>
    </row>
    <row r="52" spans="1:13" ht="45" hidden="1" x14ac:dyDescent="0.25">
      <c r="A52" s="72" t="s">
        <v>68</v>
      </c>
      <c r="B52" s="33" t="s">
        <v>147</v>
      </c>
      <c r="C52" s="95" t="s">
        <v>131</v>
      </c>
      <c r="D52" s="96">
        <v>2016</v>
      </c>
      <c r="E52" s="96">
        <v>2016</v>
      </c>
      <c r="F52" s="98" t="s">
        <v>33</v>
      </c>
      <c r="G52" s="4" t="s">
        <v>26</v>
      </c>
      <c r="H52" s="24" t="s">
        <v>34</v>
      </c>
      <c r="I52" s="24" t="s">
        <v>138</v>
      </c>
      <c r="J52" s="24" t="s">
        <v>75</v>
      </c>
      <c r="K52" s="123" t="s">
        <v>154</v>
      </c>
      <c r="L52" s="24" t="s">
        <v>30</v>
      </c>
      <c r="M52" s="5">
        <v>0</v>
      </c>
    </row>
    <row r="53" spans="1:13" ht="105" x14ac:dyDescent="0.25">
      <c r="A53" s="72" t="s">
        <v>58</v>
      </c>
      <c r="B53" s="103" t="s">
        <v>140</v>
      </c>
      <c r="C53" s="95" t="s">
        <v>131</v>
      </c>
      <c r="D53" s="96">
        <v>2016</v>
      </c>
      <c r="E53" s="96">
        <v>2016</v>
      </c>
      <c r="F53" s="98" t="s">
        <v>33</v>
      </c>
      <c r="G53" s="4" t="s">
        <v>26</v>
      </c>
      <c r="H53" s="24" t="s">
        <v>34</v>
      </c>
      <c r="I53" s="24" t="s">
        <v>138</v>
      </c>
      <c r="J53" s="24" t="s">
        <v>75</v>
      </c>
      <c r="K53" s="123" t="s">
        <v>170</v>
      </c>
      <c r="L53" s="24" t="s">
        <v>30</v>
      </c>
      <c r="M53" s="5">
        <v>5600</v>
      </c>
    </row>
    <row r="54" spans="1:13" ht="45" x14ac:dyDescent="0.25">
      <c r="A54" s="72" t="s">
        <v>64</v>
      </c>
      <c r="B54" s="122" t="s">
        <v>157</v>
      </c>
      <c r="C54" s="109" t="s">
        <v>131</v>
      </c>
      <c r="D54" s="110">
        <v>2016</v>
      </c>
      <c r="E54" s="110">
        <v>2016</v>
      </c>
      <c r="F54" s="111" t="s">
        <v>33</v>
      </c>
      <c r="G54" s="4" t="s">
        <v>26</v>
      </c>
      <c r="H54" s="24" t="s">
        <v>34</v>
      </c>
      <c r="I54" s="24" t="s">
        <v>138</v>
      </c>
      <c r="J54" s="24" t="s">
        <v>75</v>
      </c>
      <c r="K54" s="123" t="s">
        <v>159</v>
      </c>
      <c r="L54" s="24" t="s">
        <v>30</v>
      </c>
      <c r="M54" s="5">
        <v>1200</v>
      </c>
    </row>
    <row r="55" spans="1:13" ht="45" x14ac:dyDescent="0.25">
      <c r="A55" s="72" t="s">
        <v>68</v>
      </c>
      <c r="B55" s="122" t="s">
        <v>158</v>
      </c>
      <c r="C55" s="109" t="s">
        <v>131</v>
      </c>
      <c r="D55" s="110">
        <v>2016</v>
      </c>
      <c r="E55" s="110">
        <v>2016</v>
      </c>
      <c r="F55" s="111" t="s">
        <v>33</v>
      </c>
      <c r="G55" s="4" t="s">
        <v>26</v>
      </c>
      <c r="H55" s="24" t="s">
        <v>34</v>
      </c>
      <c r="I55" s="24" t="s">
        <v>78</v>
      </c>
      <c r="J55" s="24" t="s">
        <v>62</v>
      </c>
      <c r="K55" s="123" t="s">
        <v>160</v>
      </c>
      <c r="L55" s="24" t="s">
        <v>30</v>
      </c>
      <c r="M55" s="5">
        <v>610.79999999999995</v>
      </c>
    </row>
    <row r="56" spans="1:13" ht="15" customHeight="1" x14ac:dyDescent="0.25">
      <c r="A56" s="224">
        <v>2</v>
      </c>
      <c r="B56" s="227" t="s">
        <v>92</v>
      </c>
      <c r="C56" s="195" t="s">
        <v>131</v>
      </c>
      <c r="D56" s="198">
        <v>2015</v>
      </c>
      <c r="E56" s="198">
        <v>2018</v>
      </c>
      <c r="F56" s="241"/>
      <c r="G56" s="3" t="s">
        <v>18</v>
      </c>
      <c r="H56" s="25" t="s">
        <v>19</v>
      </c>
      <c r="I56" s="26" t="s">
        <v>19</v>
      </c>
      <c r="J56" s="26" t="s">
        <v>19</v>
      </c>
      <c r="K56" s="134" t="s">
        <v>19</v>
      </c>
      <c r="L56" s="26" t="s">
        <v>19</v>
      </c>
      <c r="M56" s="82">
        <f>M57+M58+M59</f>
        <v>52105.1</v>
      </c>
    </row>
    <row r="57" spans="1:13" ht="28.5" x14ac:dyDescent="0.25">
      <c r="A57" s="225"/>
      <c r="B57" s="228"/>
      <c r="C57" s="230"/>
      <c r="D57" s="232"/>
      <c r="E57" s="232"/>
      <c r="F57" s="242"/>
      <c r="G57" s="46" t="s">
        <v>20</v>
      </c>
      <c r="H57" s="25" t="s">
        <v>19</v>
      </c>
      <c r="I57" s="26" t="s">
        <v>19</v>
      </c>
      <c r="J57" s="26" t="s">
        <v>19</v>
      </c>
      <c r="K57" s="134" t="s">
        <v>19</v>
      </c>
      <c r="L57" s="26" t="s">
        <v>19</v>
      </c>
      <c r="M57" s="82">
        <f>M61+M63+M64+M65+M66+M67+M68+M69</f>
        <v>52105.1</v>
      </c>
    </row>
    <row r="58" spans="1:13" ht="42.75" x14ac:dyDescent="0.25">
      <c r="A58" s="225"/>
      <c r="B58" s="228"/>
      <c r="C58" s="230"/>
      <c r="D58" s="232"/>
      <c r="E58" s="232"/>
      <c r="F58" s="242"/>
      <c r="G58" s="46" t="s">
        <v>21</v>
      </c>
      <c r="H58" s="25" t="s">
        <v>19</v>
      </c>
      <c r="I58" s="26" t="s">
        <v>19</v>
      </c>
      <c r="J58" s="26" t="s">
        <v>19</v>
      </c>
      <c r="K58" s="134" t="s">
        <v>19</v>
      </c>
      <c r="L58" s="26" t="s">
        <v>19</v>
      </c>
      <c r="M58" s="82">
        <v>0</v>
      </c>
    </row>
    <row r="59" spans="1:13" ht="28.5" x14ac:dyDescent="0.25">
      <c r="A59" s="226"/>
      <c r="B59" s="229"/>
      <c r="C59" s="231"/>
      <c r="D59" s="233"/>
      <c r="E59" s="233"/>
      <c r="F59" s="243"/>
      <c r="G59" s="46" t="s">
        <v>22</v>
      </c>
      <c r="H59" s="25" t="s">
        <v>19</v>
      </c>
      <c r="I59" s="26" t="s">
        <v>19</v>
      </c>
      <c r="J59" s="26" t="s">
        <v>19</v>
      </c>
      <c r="K59" s="134" t="s">
        <v>19</v>
      </c>
      <c r="L59" s="26" t="s">
        <v>19</v>
      </c>
      <c r="M59" s="82">
        <f>M62</f>
        <v>0</v>
      </c>
    </row>
    <row r="60" spans="1:13" ht="18" hidden="1" customHeight="1" x14ac:dyDescent="0.25">
      <c r="A60" s="202"/>
      <c r="B60" s="166" t="s">
        <v>94</v>
      </c>
      <c r="C60" s="168" t="s">
        <v>131</v>
      </c>
      <c r="D60" s="170">
        <v>2015</v>
      </c>
      <c r="E60" s="170">
        <v>2018</v>
      </c>
      <c r="F60" s="184" t="s">
        <v>95</v>
      </c>
      <c r="G60" s="63" t="s">
        <v>18</v>
      </c>
      <c r="H60" s="64" t="s">
        <v>19</v>
      </c>
      <c r="I60" s="64" t="s">
        <v>19</v>
      </c>
      <c r="J60" s="64" t="s">
        <v>19</v>
      </c>
      <c r="K60" s="135" t="s">
        <v>19</v>
      </c>
      <c r="L60" s="64" t="s">
        <v>19</v>
      </c>
      <c r="M60" s="83">
        <f>M61+M62</f>
        <v>0</v>
      </c>
    </row>
    <row r="61" spans="1:13" ht="30" hidden="1" x14ac:dyDescent="0.25">
      <c r="A61" s="203"/>
      <c r="B61" s="212"/>
      <c r="C61" s="206"/>
      <c r="D61" s="205"/>
      <c r="E61" s="205"/>
      <c r="F61" s="185"/>
      <c r="G61" s="4" t="s">
        <v>26</v>
      </c>
      <c r="H61" s="24" t="s">
        <v>34</v>
      </c>
      <c r="I61" s="24" t="s">
        <v>27</v>
      </c>
      <c r="J61" s="24" t="s">
        <v>28</v>
      </c>
      <c r="K61" s="123" t="s">
        <v>96</v>
      </c>
      <c r="L61" s="24" t="s">
        <v>30</v>
      </c>
      <c r="M61" s="34"/>
    </row>
    <row r="62" spans="1:13" ht="30" hidden="1" x14ac:dyDescent="0.25">
      <c r="A62" s="204"/>
      <c r="B62" s="167"/>
      <c r="C62" s="169"/>
      <c r="D62" s="171"/>
      <c r="E62" s="171"/>
      <c r="F62" s="186"/>
      <c r="G62" s="4" t="s">
        <v>22</v>
      </c>
      <c r="H62" s="24" t="s">
        <v>34</v>
      </c>
      <c r="I62" s="24" t="s">
        <v>27</v>
      </c>
      <c r="J62" s="24" t="s">
        <v>28</v>
      </c>
      <c r="K62" s="129" t="s">
        <v>137</v>
      </c>
      <c r="L62" s="24" t="s">
        <v>30</v>
      </c>
      <c r="M62" s="34"/>
    </row>
    <row r="63" spans="1:13" ht="31.5" hidden="1" customHeight="1" x14ac:dyDescent="0.25">
      <c r="A63" s="27"/>
      <c r="B63" s="4" t="s">
        <v>98</v>
      </c>
      <c r="C63" s="90" t="s">
        <v>131</v>
      </c>
      <c r="D63" s="28">
        <v>2015</v>
      </c>
      <c r="E63" s="28">
        <v>2017</v>
      </c>
      <c r="F63" s="49" t="s">
        <v>130</v>
      </c>
      <c r="G63" s="4" t="s">
        <v>26</v>
      </c>
      <c r="H63" s="24" t="s">
        <v>34</v>
      </c>
      <c r="I63" s="24" t="s">
        <v>27</v>
      </c>
      <c r="J63" s="24" t="s">
        <v>28</v>
      </c>
      <c r="K63" s="123" t="s">
        <v>99</v>
      </c>
      <c r="L63" s="24" t="s">
        <v>30</v>
      </c>
      <c r="M63" s="34"/>
    </row>
    <row r="64" spans="1:13" ht="45" x14ac:dyDescent="0.25">
      <c r="A64" s="27" t="s">
        <v>93</v>
      </c>
      <c r="B64" s="14" t="s">
        <v>101</v>
      </c>
      <c r="C64" s="90" t="s">
        <v>131</v>
      </c>
      <c r="D64" s="28">
        <v>2015</v>
      </c>
      <c r="E64" s="28">
        <v>2016</v>
      </c>
      <c r="F64" s="49" t="s">
        <v>102</v>
      </c>
      <c r="G64" s="4" t="s">
        <v>26</v>
      </c>
      <c r="H64" s="24" t="s">
        <v>34</v>
      </c>
      <c r="I64" s="24" t="s">
        <v>44</v>
      </c>
      <c r="J64" s="24" t="s">
        <v>75</v>
      </c>
      <c r="K64" s="123" t="s">
        <v>171</v>
      </c>
      <c r="L64" s="24" t="s">
        <v>30</v>
      </c>
      <c r="M64" s="34">
        <v>8342.2999999999993</v>
      </c>
    </row>
    <row r="65" spans="1:13" ht="75" x14ac:dyDescent="0.25">
      <c r="A65" s="27" t="s">
        <v>97</v>
      </c>
      <c r="B65" s="14" t="s">
        <v>104</v>
      </c>
      <c r="C65" s="47" t="s">
        <v>131</v>
      </c>
      <c r="D65" s="28">
        <v>2015</v>
      </c>
      <c r="E65" s="28">
        <v>2017</v>
      </c>
      <c r="F65" s="49" t="s">
        <v>105</v>
      </c>
      <c r="G65" s="4" t="s">
        <v>26</v>
      </c>
      <c r="H65" s="24" t="s">
        <v>34</v>
      </c>
      <c r="I65" s="24" t="s">
        <v>44</v>
      </c>
      <c r="J65" s="24" t="s">
        <v>75</v>
      </c>
      <c r="K65" s="123" t="s">
        <v>172</v>
      </c>
      <c r="L65" s="24" t="s">
        <v>30</v>
      </c>
      <c r="M65" s="5">
        <v>26412.799999999999</v>
      </c>
    </row>
    <row r="66" spans="1:13" ht="60" hidden="1" x14ac:dyDescent="0.25">
      <c r="A66" s="27"/>
      <c r="B66" s="14" t="s">
        <v>106</v>
      </c>
      <c r="C66" s="47" t="s">
        <v>131</v>
      </c>
      <c r="D66" s="28">
        <v>2015</v>
      </c>
      <c r="E66" s="28">
        <v>2015</v>
      </c>
      <c r="F66" s="49" t="s">
        <v>107</v>
      </c>
      <c r="G66" s="4" t="s">
        <v>26</v>
      </c>
      <c r="H66" s="24" t="s">
        <v>34</v>
      </c>
      <c r="I66" s="24" t="s">
        <v>44</v>
      </c>
      <c r="J66" s="24" t="s">
        <v>75</v>
      </c>
      <c r="K66" s="123" t="s">
        <v>108</v>
      </c>
      <c r="L66" s="24" t="s">
        <v>30</v>
      </c>
      <c r="M66" s="5">
        <f>5160.1-336.5+336.5-5160.1</f>
        <v>0</v>
      </c>
    </row>
    <row r="67" spans="1:13" ht="45" hidden="1" x14ac:dyDescent="0.25">
      <c r="A67" s="27"/>
      <c r="B67" s="14" t="s">
        <v>109</v>
      </c>
      <c r="C67" s="47" t="s">
        <v>131</v>
      </c>
      <c r="D67" s="28">
        <v>2015</v>
      </c>
      <c r="E67" s="28">
        <v>2015</v>
      </c>
      <c r="F67" s="49" t="s">
        <v>33</v>
      </c>
      <c r="G67" s="4" t="s">
        <v>26</v>
      </c>
      <c r="H67" s="24" t="s">
        <v>34</v>
      </c>
      <c r="I67" s="24" t="s">
        <v>44</v>
      </c>
      <c r="J67" s="24" t="s">
        <v>75</v>
      </c>
      <c r="K67" s="123" t="s">
        <v>110</v>
      </c>
      <c r="L67" s="24" t="s">
        <v>30</v>
      </c>
      <c r="M67" s="5">
        <f>5000-3203.3+3203.3-5000</f>
        <v>0</v>
      </c>
    </row>
    <row r="68" spans="1:13" ht="45" hidden="1" x14ac:dyDescent="0.25">
      <c r="A68" s="106" t="s">
        <v>100</v>
      </c>
      <c r="B68" s="101" t="s">
        <v>149</v>
      </c>
      <c r="C68" s="47" t="s">
        <v>131</v>
      </c>
      <c r="D68" s="99">
        <v>2016</v>
      </c>
      <c r="E68" s="99">
        <v>2018</v>
      </c>
      <c r="F68" s="100" t="s">
        <v>155</v>
      </c>
      <c r="G68" s="4" t="s">
        <v>26</v>
      </c>
      <c r="H68" s="24" t="s">
        <v>34</v>
      </c>
      <c r="I68" s="24" t="s">
        <v>44</v>
      </c>
      <c r="J68" s="24" t="s">
        <v>75</v>
      </c>
      <c r="K68" s="123" t="s">
        <v>96</v>
      </c>
      <c r="L68" s="75" t="s">
        <v>30</v>
      </c>
      <c r="M68" s="76"/>
    </row>
    <row r="69" spans="1:13" ht="45" x14ac:dyDescent="0.25">
      <c r="A69" s="72" t="s">
        <v>100</v>
      </c>
      <c r="B69" s="74" t="s">
        <v>132</v>
      </c>
      <c r="C69" s="97" t="s">
        <v>131</v>
      </c>
      <c r="D69" s="92">
        <v>2015</v>
      </c>
      <c r="E69" s="92">
        <v>2016</v>
      </c>
      <c r="F69" s="49" t="s">
        <v>133</v>
      </c>
      <c r="G69" s="4" t="s">
        <v>26</v>
      </c>
      <c r="H69" s="73" t="s">
        <v>34</v>
      </c>
      <c r="I69" s="73" t="s">
        <v>44</v>
      </c>
      <c r="J69" s="73" t="s">
        <v>75</v>
      </c>
      <c r="K69" s="136" t="s">
        <v>173</v>
      </c>
      <c r="L69" s="77" t="s">
        <v>30</v>
      </c>
      <c r="M69" s="76">
        <v>17350</v>
      </c>
    </row>
    <row r="70" spans="1:13" ht="14.25" customHeight="1" x14ac:dyDescent="0.25">
      <c r="A70" s="189">
        <v>3</v>
      </c>
      <c r="B70" s="192" t="s">
        <v>111</v>
      </c>
      <c r="C70" s="195" t="s">
        <v>131</v>
      </c>
      <c r="D70" s="238">
        <v>2015</v>
      </c>
      <c r="E70" s="238">
        <v>2018</v>
      </c>
      <c r="F70" s="237"/>
      <c r="G70" s="46" t="s">
        <v>18</v>
      </c>
      <c r="H70" s="25" t="s">
        <v>19</v>
      </c>
      <c r="I70" s="26" t="s">
        <v>19</v>
      </c>
      <c r="J70" s="26" t="s">
        <v>19</v>
      </c>
      <c r="K70" s="134" t="s">
        <v>19</v>
      </c>
      <c r="L70" s="26" t="s">
        <v>19</v>
      </c>
      <c r="M70" s="16">
        <f>M71</f>
        <v>37826</v>
      </c>
    </row>
    <row r="71" spans="1:13" ht="28.5" x14ac:dyDescent="0.25">
      <c r="A71" s="191"/>
      <c r="B71" s="194"/>
      <c r="C71" s="197"/>
      <c r="D71" s="188"/>
      <c r="E71" s="188"/>
      <c r="F71" s="217"/>
      <c r="G71" s="46" t="s">
        <v>20</v>
      </c>
      <c r="H71" s="25" t="s">
        <v>19</v>
      </c>
      <c r="I71" s="26" t="s">
        <v>19</v>
      </c>
      <c r="J71" s="26" t="s">
        <v>19</v>
      </c>
      <c r="K71" s="134" t="s">
        <v>19</v>
      </c>
      <c r="L71" s="26" t="s">
        <v>19</v>
      </c>
      <c r="M71" s="16">
        <f>M72+M73+M75+M78+M76+M77</f>
        <v>37826</v>
      </c>
    </row>
    <row r="72" spans="1:13" ht="45" x14ac:dyDescent="0.25">
      <c r="A72" s="27" t="s">
        <v>112</v>
      </c>
      <c r="B72" s="4" t="s">
        <v>113</v>
      </c>
      <c r="C72" s="90" t="s">
        <v>131</v>
      </c>
      <c r="D72" s="28">
        <v>2015</v>
      </c>
      <c r="E72" s="28">
        <v>2018</v>
      </c>
      <c r="F72" s="49" t="s">
        <v>114</v>
      </c>
      <c r="G72" s="4" t="s">
        <v>26</v>
      </c>
      <c r="H72" s="24" t="s">
        <v>34</v>
      </c>
      <c r="I72" s="24" t="s">
        <v>27</v>
      </c>
      <c r="J72" s="24" t="s">
        <v>115</v>
      </c>
      <c r="K72" s="123" t="s">
        <v>174</v>
      </c>
      <c r="L72" s="24" t="s">
        <v>116</v>
      </c>
      <c r="M72" s="5">
        <v>22993.7</v>
      </c>
    </row>
    <row r="73" spans="1:13" ht="91.5" customHeight="1" x14ac:dyDescent="0.25">
      <c r="A73" s="27" t="s">
        <v>117</v>
      </c>
      <c r="B73" s="4" t="s">
        <v>118</v>
      </c>
      <c r="C73" s="90" t="s">
        <v>134</v>
      </c>
      <c r="D73" s="28">
        <v>2015</v>
      </c>
      <c r="E73" s="28">
        <v>2018</v>
      </c>
      <c r="F73" s="37" t="s">
        <v>119</v>
      </c>
      <c r="G73" s="4" t="s">
        <v>26</v>
      </c>
      <c r="H73" s="24" t="s">
        <v>34</v>
      </c>
      <c r="I73" s="24" t="s">
        <v>27</v>
      </c>
      <c r="J73" s="24" t="s">
        <v>115</v>
      </c>
      <c r="K73" s="123" t="s">
        <v>175</v>
      </c>
      <c r="L73" s="24" t="s">
        <v>47</v>
      </c>
      <c r="M73" s="5">
        <v>1500</v>
      </c>
    </row>
    <row r="74" spans="1:13" ht="75" hidden="1" x14ac:dyDescent="0.25">
      <c r="A74" s="27" t="s">
        <v>120</v>
      </c>
      <c r="B74" s="4" t="s">
        <v>121</v>
      </c>
      <c r="C74" s="90" t="s">
        <v>134</v>
      </c>
      <c r="D74" s="28">
        <v>2015</v>
      </c>
      <c r="E74" s="28">
        <v>2017</v>
      </c>
      <c r="F74" s="49"/>
      <c r="G74" s="4" t="s">
        <v>26</v>
      </c>
      <c r="H74" s="24"/>
      <c r="I74" s="24"/>
      <c r="J74" s="24"/>
      <c r="K74" s="123"/>
      <c r="L74" s="24"/>
      <c r="M74" s="34"/>
    </row>
    <row r="75" spans="1:13" ht="75" x14ac:dyDescent="0.25">
      <c r="A75" s="27" t="s">
        <v>120</v>
      </c>
      <c r="B75" s="4" t="s">
        <v>122</v>
      </c>
      <c r="C75" s="90" t="s">
        <v>134</v>
      </c>
      <c r="D75" s="28">
        <v>2015</v>
      </c>
      <c r="E75" s="28">
        <v>2017</v>
      </c>
      <c r="F75" s="49" t="s">
        <v>123</v>
      </c>
      <c r="G75" s="4" t="s">
        <v>26</v>
      </c>
      <c r="H75" s="24" t="s">
        <v>34</v>
      </c>
      <c r="I75" s="24" t="s">
        <v>27</v>
      </c>
      <c r="J75" s="24" t="s">
        <v>115</v>
      </c>
      <c r="K75" s="123" t="s">
        <v>176</v>
      </c>
      <c r="L75" s="24" t="s">
        <v>47</v>
      </c>
      <c r="M75" s="5">
        <v>500</v>
      </c>
    </row>
    <row r="76" spans="1:13" ht="75" x14ac:dyDescent="0.25">
      <c r="A76" s="27" t="s">
        <v>124</v>
      </c>
      <c r="B76" s="33" t="s">
        <v>121</v>
      </c>
      <c r="C76" s="94" t="s">
        <v>134</v>
      </c>
      <c r="D76" s="28">
        <v>2015</v>
      </c>
      <c r="E76" s="28">
        <v>2017</v>
      </c>
      <c r="F76" s="49" t="s">
        <v>156</v>
      </c>
      <c r="G76" s="4" t="s">
        <v>26</v>
      </c>
      <c r="H76" s="24" t="s">
        <v>34</v>
      </c>
      <c r="I76" s="24" t="s">
        <v>44</v>
      </c>
      <c r="J76" s="24" t="s">
        <v>45</v>
      </c>
      <c r="K76" s="123" t="s">
        <v>177</v>
      </c>
      <c r="L76" s="24" t="s">
        <v>47</v>
      </c>
      <c r="M76" s="5">
        <v>500</v>
      </c>
    </row>
    <row r="77" spans="1:13" ht="75" x14ac:dyDescent="0.25">
      <c r="A77" s="27" t="s">
        <v>142</v>
      </c>
      <c r="B77" s="33" t="s">
        <v>187</v>
      </c>
      <c r="C77" s="156" t="s">
        <v>134</v>
      </c>
      <c r="D77" s="157">
        <v>2016</v>
      </c>
      <c r="E77" s="157">
        <v>2016</v>
      </c>
      <c r="F77" s="49"/>
      <c r="G77" s="4" t="s">
        <v>26</v>
      </c>
      <c r="H77" s="24" t="s">
        <v>34</v>
      </c>
      <c r="I77" s="24" t="s">
        <v>62</v>
      </c>
      <c r="J77" s="24" t="s">
        <v>189</v>
      </c>
      <c r="K77" s="123" t="s">
        <v>190</v>
      </c>
      <c r="L77" s="24" t="s">
        <v>47</v>
      </c>
      <c r="M77" s="5">
        <v>1700</v>
      </c>
    </row>
    <row r="78" spans="1:13" ht="45" x14ac:dyDescent="0.25">
      <c r="A78" s="27" t="s">
        <v>188</v>
      </c>
      <c r="B78" s="4" t="s">
        <v>125</v>
      </c>
      <c r="C78" s="47" t="s">
        <v>141</v>
      </c>
      <c r="D78" s="28">
        <v>2015</v>
      </c>
      <c r="E78" s="28">
        <v>2018</v>
      </c>
      <c r="F78" s="49" t="s">
        <v>126</v>
      </c>
      <c r="G78" s="4" t="s">
        <v>26</v>
      </c>
      <c r="H78" s="24" t="s">
        <v>34</v>
      </c>
      <c r="I78" s="24" t="s">
        <v>27</v>
      </c>
      <c r="J78" s="24" t="s">
        <v>115</v>
      </c>
      <c r="K78" s="123" t="s">
        <v>178</v>
      </c>
      <c r="L78" s="24" t="s">
        <v>127</v>
      </c>
      <c r="M78" s="5">
        <v>10632.3</v>
      </c>
    </row>
    <row r="79" spans="1:13" ht="15.75" x14ac:dyDescent="0.25">
      <c r="A79" s="38"/>
      <c r="B79" s="40" t="s">
        <v>128</v>
      </c>
      <c r="C79" s="38"/>
      <c r="D79" s="39"/>
      <c r="E79" s="39"/>
      <c r="F79" s="39"/>
      <c r="G79" s="38"/>
      <c r="H79" s="38"/>
      <c r="I79" s="18"/>
      <c r="J79" s="18"/>
      <c r="K79" s="137"/>
      <c r="L79" s="18"/>
      <c r="M79" s="105">
        <f>M70+M56+M10</f>
        <v>387860</v>
      </c>
    </row>
    <row r="80" spans="1:13" ht="15.75" x14ac:dyDescent="0.25">
      <c r="A80" s="41"/>
      <c r="B80" s="42"/>
      <c r="C80" s="41"/>
      <c r="D80" s="43"/>
      <c r="E80" s="43"/>
      <c r="F80" s="43"/>
      <c r="G80" s="41"/>
      <c r="H80" s="41"/>
      <c r="I80" s="44"/>
      <c r="J80" s="44"/>
      <c r="K80" s="138"/>
      <c r="L80" s="44"/>
      <c r="M80" s="45"/>
    </row>
    <row r="81" spans="1:13" x14ac:dyDescent="0.25">
      <c r="A81" s="41"/>
      <c r="K81" s="1"/>
      <c r="M81" s="45"/>
    </row>
    <row r="82" spans="1:13" ht="18.75" x14ac:dyDescent="0.3">
      <c r="B82" s="19" t="s">
        <v>129</v>
      </c>
      <c r="C82" s="19"/>
      <c r="D82" s="19"/>
      <c r="E82" s="19"/>
      <c r="G82" s="140"/>
      <c r="H82" s="140"/>
      <c r="I82" s="140"/>
      <c r="J82" s="140"/>
      <c r="K82" s="20" t="s">
        <v>179</v>
      </c>
      <c r="L82" s="140"/>
    </row>
    <row r="83" spans="1:13" ht="18.75" x14ac:dyDescent="0.3">
      <c r="A83" s="19"/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0"/>
    </row>
  </sheetData>
  <protectedRanges>
    <protectedRange sqref="A4:M8" name="Диапазон1"/>
  </protectedRanges>
  <mergeCells count="73">
    <mergeCell ref="I1:M1"/>
    <mergeCell ref="B83:L83"/>
    <mergeCell ref="F70:F71"/>
    <mergeCell ref="A70:A71"/>
    <mergeCell ref="B70:B71"/>
    <mergeCell ref="C70:C71"/>
    <mergeCell ref="D70:D71"/>
    <mergeCell ref="E70:E71"/>
    <mergeCell ref="A60:A62"/>
    <mergeCell ref="B60:B62"/>
    <mergeCell ref="C60:C62"/>
    <mergeCell ref="D60:D62"/>
    <mergeCell ref="E60:E62"/>
    <mergeCell ref="F60:F62"/>
    <mergeCell ref="G41:G42"/>
    <mergeCell ref="F56:F59"/>
    <mergeCell ref="F39:F44"/>
    <mergeCell ref="C39:C44"/>
    <mergeCell ref="D39:D44"/>
    <mergeCell ref="E39:E44"/>
    <mergeCell ref="A56:A59"/>
    <mergeCell ref="B56:B59"/>
    <mergeCell ref="C56:C59"/>
    <mergeCell ref="D56:D59"/>
    <mergeCell ref="E56:E59"/>
    <mergeCell ref="A39:A44"/>
    <mergeCell ref="B39:B44"/>
    <mergeCell ref="F33:F35"/>
    <mergeCell ref="B20:B21"/>
    <mergeCell ref="N28:N29"/>
    <mergeCell ref="A30:A32"/>
    <mergeCell ref="B30:B32"/>
    <mergeCell ref="C30:C32"/>
    <mergeCell ref="D30:D32"/>
    <mergeCell ref="E30:E32"/>
    <mergeCell ref="F30:F32"/>
    <mergeCell ref="A33:A35"/>
    <mergeCell ref="B33:B35"/>
    <mergeCell ref="C33:C35"/>
    <mergeCell ref="D33:D35"/>
    <mergeCell ref="E33:E35"/>
    <mergeCell ref="F28:F29"/>
    <mergeCell ref="A28:A29"/>
    <mergeCell ref="A16:A19"/>
    <mergeCell ref="B16:B19"/>
    <mergeCell ref="C16:C19"/>
    <mergeCell ref="D16:D19"/>
    <mergeCell ref="E16:E19"/>
    <mergeCell ref="D10:D13"/>
    <mergeCell ref="E10:E13"/>
    <mergeCell ref="F10:F13"/>
    <mergeCell ref="A6:A7"/>
    <mergeCell ref="B6:B7"/>
    <mergeCell ref="C6:C7"/>
    <mergeCell ref="D6:D7"/>
    <mergeCell ref="E6:E7"/>
    <mergeCell ref="F6:F7"/>
    <mergeCell ref="B28:B29"/>
    <mergeCell ref="C28:C29"/>
    <mergeCell ref="D28:D29"/>
    <mergeCell ref="E28:E29"/>
    <mergeCell ref="I2:M2"/>
    <mergeCell ref="A3:M3"/>
    <mergeCell ref="A4:B5"/>
    <mergeCell ref="C4:M4"/>
    <mergeCell ref="C5:M5"/>
    <mergeCell ref="F16:F19"/>
    <mergeCell ref="G6:G7"/>
    <mergeCell ref="H6:L6"/>
    <mergeCell ref="M6:M7"/>
    <mergeCell ref="A10:A13"/>
    <mergeCell ref="B10:B13"/>
    <mergeCell ref="C10:C13"/>
  </mergeCells>
  <pageMargins left="0.39370078740157483" right="0.39370078740157483" top="0.39370078740157483" bottom="0.15748031496062992" header="0.39370078740157483" footer="0.15748031496062992"/>
  <pageSetup paperSize="9" scale="85" orientation="landscape" r:id="rId1"/>
  <rowBreaks count="2" manualBreakCount="2">
    <brk id="38" max="12" man="1"/>
    <brk id="6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83"/>
  <sheetViews>
    <sheetView view="pageBreakPreview" zoomScale="115" zoomScaleSheetLayoutView="115" workbookViewId="0">
      <selection activeCell="I1" sqref="I1:M1"/>
    </sheetView>
  </sheetViews>
  <sheetFormatPr defaultRowHeight="15" x14ac:dyDescent="0.25"/>
  <cols>
    <col min="1" max="1" width="5" style="1" customWidth="1"/>
    <col min="2" max="2" width="37.5703125" style="1" customWidth="1"/>
    <col min="3" max="3" width="19.42578125" style="1" customWidth="1"/>
    <col min="4" max="5" width="8.140625" style="1" customWidth="1"/>
    <col min="6" max="6" width="12.28515625" style="1" customWidth="1"/>
    <col min="7" max="7" width="15" style="1" customWidth="1"/>
    <col min="8" max="8" width="6.42578125" style="1" customWidth="1"/>
    <col min="9" max="9" width="7" style="1" customWidth="1"/>
    <col min="10" max="10" width="6.7109375" style="1" customWidth="1"/>
    <col min="11" max="11" width="9.5703125" style="139" customWidth="1"/>
    <col min="12" max="12" width="6.5703125" style="1" customWidth="1"/>
    <col min="13" max="13" width="18.42578125" style="1" customWidth="1"/>
    <col min="14" max="14" width="20.5703125" style="1" customWidth="1"/>
    <col min="15" max="16384" width="9.140625" style="1"/>
  </cols>
  <sheetData>
    <row r="1" spans="1:15" ht="22.5" customHeight="1" x14ac:dyDescent="0.25">
      <c r="I1" s="235" t="s">
        <v>198</v>
      </c>
      <c r="J1" s="235"/>
      <c r="K1" s="235"/>
      <c r="L1" s="235"/>
      <c r="M1" s="235"/>
    </row>
    <row r="2" spans="1:15" ht="66.75" customHeight="1" x14ac:dyDescent="0.25">
      <c r="I2" s="172" t="s">
        <v>0</v>
      </c>
      <c r="J2" s="172"/>
      <c r="K2" s="172"/>
      <c r="L2" s="172"/>
      <c r="M2" s="172"/>
    </row>
    <row r="3" spans="1:15" ht="66" customHeight="1" x14ac:dyDescent="0.25">
      <c r="A3" s="173" t="s">
        <v>143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5" x14ac:dyDescent="0.25">
      <c r="A4" s="174"/>
      <c r="B4" s="175"/>
      <c r="C4" s="178" t="s">
        <v>1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</row>
    <row r="5" spans="1:15" x14ac:dyDescent="0.25">
      <c r="A5" s="176"/>
      <c r="B5" s="177"/>
      <c r="C5" s="181" t="s">
        <v>2</v>
      </c>
      <c r="D5" s="182"/>
      <c r="E5" s="182"/>
      <c r="F5" s="182"/>
      <c r="G5" s="182"/>
      <c r="H5" s="182"/>
      <c r="I5" s="182"/>
      <c r="J5" s="182"/>
      <c r="K5" s="182"/>
      <c r="L5" s="182"/>
      <c r="M5" s="183"/>
    </row>
    <row r="6" spans="1:15" x14ac:dyDescent="0.25">
      <c r="A6" s="200" t="s">
        <v>3</v>
      </c>
      <c r="B6" s="168" t="s">
        <v>4</v>
      </c>
      <c r="C6" s="168" t="s">
        <v>5</v>
      </c>
      <c r="D6" s="168" t="s">
        <v>6</v>
      </c>
      <c r="E6" s="168" t="s">
        <v>7</v>
      </c>
      <c r="F6" s="168" t="s">
        <v>8</v>
      </c>
      <c r="G6" s="168" t="s">
        <v>9</v>
      </c>
      <c r="H6" s="181" t="s">
        <v>10</v>
      </c>
      <c r="I6" s="182"/>
      <c r="J6" s="182"/>
      <c r="K6" s="182"/>
      <c r="L6" s="183"/>
      <c r="M6" s="187" t="s">
        <v>11</v>
      </c>
    </row>
    <row r="7" spans="1:15" x14ac:dyDescent="0.25">
      <c r="A7" s="201"/>
      <c r="B7" s="169"/>
      <c r="C7" s="169"/>
      <c r="D7" s="188"/>
      <c r="E7" s="188"/>
      <c r="F7" s="188"/>
      <c r="G7" s="169"/>
      <c r="H7" s="47" t="s">
        <v>12</v>
      </c>
      <c r="I7" s="2" t="s">
        <v>13</v>
      </c>
      <c r="J7" s="2" t="s">
        <v>14</v>
      </c>
      <c r="K7" s="48" t="s">
        <v>15</v>
      </c>
      <c r="L7" s="2" t="s">
        <v>16</v>
      </c>
      <c r="M7" s="188"/>
    </row>
    <row r="8" spans="1:15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2">
        <v>9</v>
      </c>
      <c r="J8" s="2">
        <v>10</v>
      </c>
      <c r="K8" s="48">
        <v>11</v>
      </c>
      <c r="L8" s="2">
        <v>12</v>
      </c>
      <c r="M8" s="2">
        <v>13</v>
      </c>
    </row>
    <row r="9" spans="1:15" x14ac:dyDescent="0.25">
      <c r="A9" s="6"/>
      <c r="B9" s="7"/>
      <c r="C9" s="8"/>
      <c r="D9" s="17"/>
      <c r="E9" s="17"/>
      <c r="F9" s="17"/>
      <c r="G9" s="8"/>
      <c r="H9" s="9"/>
      <c r="I9" s="9"/>
      <c r="J9" s="9"/>
      <c r="K9" s="124"/>
      <c r="L9" s="9"/>
      <c r="M9" s="9"/>
    </row>
    <row r="10" spans="1:15" x14ac:dyDescent="0.25">
      <c r="A10" s="189">
        <v>1</v>
      </c>
      <c r="B10" s="192" t="s">
        <v>17</v>
      </c>
      <c r="C10" s="195" t="s">
        <v>131</v>
      </c>
      <c r="D10" s="198">
        <v>2015</v>
      </c>
      <c r="E10" s="198">
        <v>2018</v>
      </c>
      <c r="F10" s="198"/>
      <c r="G10" s="3" t="s">
        <v>18</v>
      </c>
      <c r="H10" s="21" t="s">
        <v>19</v>
      </c>
      <c r="I10" s="22" t="s">
        <v>19</v>
      </c>
      <c r="J10" s="23" t="s">
        <v>19</v>
      </c>
      <c r="K10" s="125" t="s">
        <v>19</v>
      </c>
      <c r="L10" s="23" t="s">
        <v>19</v>
      </c>
      <c r="M10" s="35">
        <f>M11+M12+M13</f>
        <v>268292.30499999993</v>
      </c>
      <c r="N10" s="50"/>
    </row>
    <row r="11" spans="1:15" ht="29.25" customHeight="1" x14ac:dyDescent="0.25">
      <c r="A11" s="190"/>
      <c r="B11" s="193"/>
      <c r="C11" s="196"/>
      <c r="D11" s="199"/>
      <c r="E11" s="199"/>
      <c r="F11" s="199"/>
      <c r="G11" s="46" t="s">
        <v>20</v>
      </c>
      <c r="H11" s="11"/>
      <c r="I11" s="11"/>
      <c r="J11" s="11"/>
      <c r="K11" s="126"/>
      <c r="L11" s="11"/>
      <c r="M11" s="104">
        <f>M14+M15+M17+M23+M24+M25+M26+M27+M28+M29+M31+M34+M36+M37+M38+M44+M45+M46+M21+M47+M48+M49+M50+M52+M51+M53+M54+M55</f>
        <v>155354.39999999997</v>
      </c>
      <c r="O11" s="12"/>
    </row>
    <row r="12" spans="1:15" ht="42" customHeight="1" x14ac:dyDescent="0.25">
      <c r="A12" s="190"/>
      <c r="B12" s="193"/>
      <c r="C12" s="196"/>
      <c r="D12" s="199"/>
      <c r="E12" s="199"/>
      <c r="F12" s="199"/>
      <c r="G12" s="46" t="s">
        <v>21</v>
      </c>
      <c r="H12" s="13"/>
      <c r="I12" s="13"/>
      <c r="J12" s="5"/>
      <c r="K12" s="127"/>
      <c r="L12" s="5"/>
      <c r="M12" s="36">
        <f>M41+M42+M32+M35+M18</f>
        <v>112937.905</v>
      </c>
    </row>
    <row r="13" spans="1:15" ht="30" customHeight="1" x14ac:dyDescent="0.25">
      <c r="A13" s="191"/>
      <c r="B13" s="194"/>
      <c r="C13" s="197"/>
      <c r="D13" s="188"/>
      <c r="E13" s="188"/>
      <c r="F13" s="188"/>
      <c r="G13" s="46" t="s">
        <v>22</v>
      </c>
      <c r="H13" s="11"/>
      <c r="I13" s="10"/>
      <c r="J13" s="11"/>
      <c r="K13" s="126"/>
      <c r="L13" s="11"/>
      <c r="M13" s="108">
        <f>M40+M19+M22+M43</f>
        <v>0</v>
      </c>
    </row>
    <row r="14" spans="1:15" ht="47.25" hidden="1" customHeight="1" x14ac:dyDescent="0.25">
      <c r="A14" s="27"/>
      <c r="B14" s="4" t="s">
        <v>24</v>
      </c>
      <c r="C14" s="113" t="s">
        <v>131</v>
      </c>
      <c r="D14" s="2">
        <v>2015</v>
      </c>
      <c r="E14" s="2">
        <v>2015</v>
      </c>
      <c r="F14" s="48" t="s">
        <v>25</v>
      </c>
      <c r="G14" s="4" t="s">
        <v>26</v>
      </c>
      <c r="H14" s="24">
        <v>960</v>
      </c>
      <c r="I14" s="24" t="s">
        <v>27</v>
      </c>
      <c r="J14" s="24" t="s">
        <v>28</v>
      </c>
      <c r="K14" s="123" t="s">
        <v>29</v>
      </c>
      <c r="L14" s="24" t="s">
        <v>30</v>
      </c>
      <c r="M14" s="102"/>
    </row>
    <row r="15" spans="1:15" ht="30.75" hidden="1" customHeight="1" x14ac:dyDescent="0.25">
      <c r="A15" s="27"/>
      <c r="B15" s="4" t="s">
        <v>32</v>
      </c>
      <c r="C15" s="113" t="s">
        <v>131</v>
      </c>
      <c r="D15" s="2">
        <v>2015</v>
      </c>
      <c r="E15" s="2">
        <v>2015</v>
      </c>
      <c r="F15" s="48" t="s">
        <v>33</v>
      </c>
      <c r="G15" s="4" t="s">
        <v>26</v>
      </c>
      <c r="H15" s="24" t="s">
        <v>34</v>
      </c>
      <c r="I15" s="24" t="s">
        <v>27</v>
      </c>
      <c r="J15" s="24" t="s">
        <v>28</v>
      </c>
      <c r="K15" s="123" t="s">
        <v>35</v>
      </c>
      <c r="L15" s="24" t="s">
        <v>30</v>
      </c>
      <c r="M15" s="102"/>
    </row>
    <row r="16" spans="1:15" ht="30.75" customHeight="1" x14ac:dyDescent="0.25">
      <c r="A16" s="202" t="s">
        <v>23</v>
      </c>
      <c r="B16" s="170" t="s">
        <v>37</v>
      </c>
      <c r="C16" s="168" t="s">
        <v>131</v>
      </c>
      <c r="D16" s="170">
        <v>2015</v>
      </c>
      <c r="E16" s="170">
        <v>2016</v>
      </c>
      <c r="F16" s="184">
        <v>0.99253000000000002</v>
      </c>
      <c r="G16" s="65" t="s">
        <v>18</v>
      </c>
      <c r="H16" s="66" t="s">
        <v>19</v>
      </c>
      <c r="I16" s="66" t="s">
        <v>19</v>
      </c>
      <c r="J16" s="66" t="s">
        <v>19</v>
      </c>
      <c r="K16" s="128" t="s">
        <v>19</v>
      </c>
      <c r="L16" s="67" t="s">
        <v>19</v>
      </c>
      <c r="M16" s="59">
        <f>M17+M19+M18</f>
        <v>75000</v>
      </c>
    </row>
    <row r="17" spans="1:16" ht="30.75" customHeight="1" x14ac:dyDescent="0.25">
      <c r="A17" s="203"/>
      <c r="B17" s="205"/>
      <c r="C17" s="206"/>
      <c r="D17" s="205"/>
      <c r="E17" s="205"/>
      <c r="F17" s="185"/>
      <c r="G17" s="51" t="s">
        <v>26</v>
      </c>
      <c r="H17" s="52" t="s">
        <v>34</v>
      </c>
      <c r="I17" s="52" t="s">
        <v>27</v>
      </c>
      <c r="J17" s="52" t="s">
        <v>28</v>
      </c>
      <c r="K17" s="129" t="s">
        <v>161</v>
      </c>
      <c r="L17" s="52" t="s">
        <v>30</v>
      </c>
      <c r="M17" s="53">
        <v>75000</v>
      </c>
    </row>
    <row r="18" spans="1:16" ht="46.5" hidden="1" customHeight="1" x14ac:dyDescent="0.25">
      <c r="A18" s="203"/>
      <c r="B18" s="205"/>
      <c r="C18" s="206"/>
      <c r="D18" s="205"/>
      <c r="E18" s="205"/>
      <c r="F18" s="185"/>
      <c r="G18" s="51" t="s">
        <v>21</v>
      </c>
      <c r="H18" s="52" t="s">
        <v>34</v>
      </c>
      <c r="I18" s="52" t="s">
        <v>27</v>
      </c>
      <c r="J18" s="52" t="s">
        <v>28</v>
      </c>
      <c r="K18" s="129" t="s">
        <v>135</v>
      </c>
      <c r="L18" s="52" t="s">
        <v>30</v>
      </c>
      <c r="M18" s="78"/>
    </row>
    <row r="19" spans="1:16" ht="30.75" hidden="1" customHeight="1" x14ac:dyDescent="0.25">
      <c r="A19" s="204"/>
      <c r="B19" s="171"/>
      <c r="C19" s="169"/>
      <c r="D19" s="171"/>
      <c r="E19" s="171"/>
      <c r="F19" s="186"/>
      <c r="G19" s="51" t="s">
        <v>22</v>
      </c>
      <c r="H19" s="52" t="s">
        <v>34</v>
      </c>
      <c r="I19" s="52" t="s">
        <v>27</v>
      </c>
      <c r="J19" s="52" t="s">
        <v>28</v>
      </c>
      <c r="K19" s="129" t="s">
        <v>135</v>
      </c>
      <c r="L19" s="52" t="s">
        <v>30</v>
      </c>
      <c r="M19" s="53"/>
    </row>
    <row r="20" spans="1:16" ht="30.75" hidden="1" customHeight="1" x14ac:dyDescent="0.25">
      <c r="A20" s="84"/>
      <c r="B20" s="210" t="s">
        <v>39</v>
      </c>
      <c r="C20" s="113" t="s">
        <v>131</v>
      </c>
      <c r="D20" s="117">
        <v>2015</v>
      </c>
      <c r="E20" s="117">
        <v>2015</v>
      </c>
      <c r="F20" s="87" t="s">
        <v>40</v>
      </c>
      <c r="G20" s="65" t="s">
        <v>18</v>
      </c>
      <c r="H20" s="66" t="s">
        <v>19</v>
      </c>
      <c r="I20" s="66" t="s">
        <v>19</v>
      </c>
      <c r="J20" s="66" t="s">
        <v>19</v>
      </c>
      <c r="K20" s="128" t="s">
        <v>19</v>
      </c>
      <c r="L20" s="67" t="s">
        <v>19</v>
      </c>
      <c r="M20" s="80">
        <f>M21+M22</f>
        <v>0</v>
      </c>
    </row>
    <row r="21" spans="1:16" ht="30.75" hidden="1" customHeight="1" x14ac:dyDescent="0.25">
      <c r="A21" s="85"/>
      <c r="B21" s="210"/>
      <c r="C21" s="114"/>
      <c r="D21" s="86"/>
      <c r="E21" s="86"/>
      <c r="F21" s="88"/>
      <c r="G21" s="51" t="s">
        <v>26</v>
      </c>
      <c r="H21" s="52" t="s">
        <v>34</v>
      </c>
      <c r="I21" s="52" t="s">
        <v>27</v>
      </c>
      <c r="J21" s="52" t="s">
        <v>28</v>
      </c>
      <c r="K21" s="129" t="s">
        <v>41</v>
      </c>
      <c r="L21" s="52" t="s">
        <v>30</v>
      </c>
      <c r="M21" s="53"/>
    </row>
    <row r="22" spans="1:16" ht="46.5" hidden="1" customHeight="1" x14ac:dyDescent="0.25">
      <c r="A22" s="85"/>
      <c r="B22" s="86"/>
      <c r="C22" s="114"/>
      <c r="D22" s="86"/>
      <c r="E22" s="86"/>
      <c r="F22" s="88"/>
      <c r="G22" s="51" t="s">
        <v>22</v>
      </c>
      <c r="H22" s="52" t="s">
        <v>34</v>
      </c>
      <c r="I22" s="52" t="s">
        <v>27</v>
      </c>
      <c r="J22" s="52" t="s">
        <v>28</v>
      </c>
      <c r="K22" s="129" t="s">
        <v>135</v>
      </c>
      <c r="L22" s="52" t="s">
        <v>30</v>
      </c>
      <c r="M22" s="53"/>
    </row>
    <row r="23" spans="1:16" ht="32.25" hidden="1" customHeight="1" x14ac:dyDescent="0.25">
      <c r="A23" s="27"/>
      <c r="B23" s="4" t="s">
        <v>43</v>
      </c>
      <c r="C23" s="113" t="s">
        <v>131</v>
      </c>
      <c r="D23" s="2">
        <v>2015</v>
      </c>
      <c r="E23" s="2">
        <v>2015</v>
      </c>
      <c r="F23" s="48" t="s">
        <v>33</v>
      </c>
      <c r="G23" s="4" t="s">
        <v>26</v>
      </c>
      <c r="H23" s="24" t="s">
        <v>34</v>
      </c>
      <c r="I23" s="24" t="s">
        <v>44</v>
      </c>
      <c r="J23" s="24" t="s">
        <v>45</v>
      </c>
      <c r="K23" s="123" t="s">
        <v>46</v>
      </c>
      <c r="L23" s="24" t="s">
        <v>47</v>
      </c>
      <c r="M23" s="34"/>
    </row>
    <row r="24" spans="1:16" ht="33" hidden="1" customHeight="1" x14ac:dyDescent="0.25">
      <c r="A24" s="27"/>
      <c r="B24" s="4" t="s">
        <v>49</v>
      </c>
      <c r="C24" s="113" t="s">
        <v>131</v>
      </c>
      <c r="D24" s="2">
        <v>2015</v>
      </c>
      <c r="E24" s="2">
        <v>2015</v>
      </c>
      <c r="F24" s="48" t="s">
        <v>50</v>
      </c>
      <c r="G24" s="4" t="s">
        <v>26</v>
      </c>
      <c r="H24" s="24" t="s">
        <v>34</v>
      </c>
      <c r="I24" s="24" t="s">
        <v>44</v>
      </c>
      <c r="J24" s="24" t="s">
        <v>45</v>
      </c>
      <c r="K24" s="123" t="s">
        <v>51</v>
      </c>
      <c r="L24" s="24" t="s">
        <v>47</v>
      </c>
      <c r="M24" s="89"/>
    </row>
    <row r="25" spans="1:16" ht="33.75" hidden="1" customHeight="1" x14ac:dyDescent="0.25">
      <c r="A25" s="27"/>
      <c r="B25" s="4" t="s">
        <v>53</v>
      </c>
      <c r="C25" s="47" t="s">
        <v>131</v>
      </c>
      <c r="D25" s="2">
        <v>2015</v>
      </c>
      <c r="E25" s="2">
        <v>2015</v>
      </c>
      <c r="F25" s="48" t="s">
        <v>50</v>
      </c>
      <c r="G25" s="4" t="s">
        <v>26</v>
      </c>
      <c r="H25" s="24" t="s">
        <v>34</v>
      </c>
      <c r="I25" s="24" t="s">
        <v>44</v>
      </c>
      <c r="J25" s="24" t="s">
        <v>45</v>
      </c>
      <c r="K25" s="123" t="s">
        <v>54</v>
      </c>
      <c r="L25" s="24" t="s">
        <v>47</v>
      </c>
      <c r="M25" s="34"/>
    </row>
    <row r="26" spans="1:16" ht="43.5" hidden="1" customHeight="1" x14ac:dyDescent="0.25">
      <c r="A26" s="27"/>
      <c r="B26" s="4" t="s">
        <v>56</v>
      </c>
      <c r="C26" s="113" t="s">
        <v>131</v>
      </c>
      <c r="D26" s="2">
        <v>2015</v>
      </c>
      <c r="E26" s="2">
        <v>2015</v>
      </c>
      <c r="F26" s="48" t="s">
        <v>50</v>
      </c>
      <c r="G26" s="4" t="s">
        <v>26</v>
      </c>
      <c r="H26" s="24" t="s">
        <v>34</v>
      </c>
      <c r="I26" s="24" t="s">
        <v>44</v>
      </c>
      <c r="J26" s="24" t="s">
        <v>45</v>
      </c>
      <c r="K26" s="123" t="s">
        <v>57</v>
      </c>
      <c r="L26" s="24" t="s">
        <v>47</v>
      </c>
      <c r="M26" s="89"/>
    </row>
    <row r="27" spans="1:16" ht="30.75" hidden="1" customHeight="1" x14ac:dyDescent="0.25">
      <c r="A27" s="27"/>
      <c r="B27" s="4" t="s">
        <v>59</v>
      </c>
      <c r="C27" s="113" t="s">
        <v>131</v>
      </c>
      <c r="D27" s="2">
        <v>2015</v>
      </c>
      <c r="E27" s="2">
        <v>2015</v>
      </c>
      <c r="F27" s="48" t="s">
        <v>60</v>
      </c>
      <c r="G27" s="4" t="s">
        <v>26</v>
      </c>
      <c r="H27" s="24" t="s">
        <v>34</v>
      </c>
      <c r="I27" s="24" t="s">
        <v>61</v>
      </c>
      <c r="J27" s="24" t="s">
        <v>62</v>
      </c>
      <c r="K27" s="123" t="s">
        <v>63</v>
      </c>
      <c r="L27" s="24" t="s">
        <v>30</v>
      </c>
      <c r="M27" s="5"/>
      <c r="P27" s="54"/>
    </row>
    <row r="28" spans="1:16" ht="33" customHeight="1" x14ac:dyDescent="0.25">
      <c r="A28" s="202" t="s">
        <v>31</v>
      </c>
      <c r="B28" s="166" t="s">
        <v>65</v>
      </c>
      <c r="C28" s="168" t="s">
        <v>131</v>
      </c>
      <c r="D28" s="170">
        <v>2015</v>
      </c>
      <c r="E28" s="170">
        <v>2016</v>
      </c>
      <c r="F28" s="184" t="s">
        <v>66</v>
      </c>
      <c r="G28" s="4" t="s">
        <v>26</v>
      </c>
      <c r="H28" s="24" t="s">
        <v>34</v>
      </c>
      <c r="I28" s="24" t="s">
        <v>61</v>
      </c>
      <c r="J28" s="24" t="s">
        <v>62</v>
      </c>
      <c r="K28" s="123" t="s">
        <v>162</v>
      </c>
      <c r="L28" s="24" t="s">
        <v>30</v>
      </c>
      <c r="M28" s="5">
        <f>40000-23550</f>
        <v>16450</v>
      </c>
      <c r="N28" s="211">
        <f>M28+M29</f>
        <v>16450</v>
      </c>
    </row>
    <row r="29" spans="1:16" ht="29.25" hidden="1" customHeight="1" x14ac:dyDescent="0.25">
      <c r="A29" s="204"/>
      <c r="B29" s="167"/>
      <c r="C29" s="169"/>
      <c r="D29" s="171"/>
      <c r="E29" s="171"/>
      <c r="F29" s="186"/>
      <c r="G29" s="4" t="s">
        <v>26</v>
      </c>
      <c r="H29" s="24" t="s">
        <v>34</v>
      </c>
      <c r="I29" s="24" t="s">
        <v>61</v>
      </c>
      <c r="J29" s="24" t="s">
        <v>62</v>
      </c>
      <c r="K29" s="123" t="s">
        <v>67</v>
      </c>
      <c r="L29" s="24" t="s">
        <v>69</v>
      </c>
      <c r="M29" s="5">
        <v>0</v>
      </c>
      <c r="N29" s="211"/>
    </row>
    <row r="30" spans="1:16" ht="15.75" customHeight="1" x14ac:dyDescent="0.25">
      <c r="A30" s="202" t="s">
        <v>36</v>
      </c>
      <c r="B30" s="166" t="s">
        <v>70</v>
      </c>
      <c r="C30" s="168" t="s">
        <v>131</v>
      </c>
      <c r="D30" s="213">
        <v>2015</v>
      </c>
      <c r="E30" s="213">
        <v>2016</v>
      </c>
      <c r="F30" s="207" t="s">
        <v>71</v>
      </c>
      <c r="G30" s="57" t="s">
        <v>84</v>
      </c>
      <c r="H30" s="58" t="s">
        <v>19</v>
      </c>
      <c r="I30" s="58" t="s">
        <v>19</v>
      </c>
      <c r="J30" s="58" t="s">
        <v>19</v>
      </c>
      <c r="K30" s="130" t="s">
        <v>19</v>
      </c>
      <c r="L30" s="58" t="s">
        <v>19</v>
      </c>
      <c r="M30" s="70">
        <f>M31+M32</f>
        <v>39494.299999999996</v>
      </c>
      <c r="N30" s="56"/>
    </row>
    <row r="31" spans="1:16" ht="31.5" customHeight="1" x14ac:dyDescent="0.25">
      <c r="A31" s="203"/>
      <c r="B31" s="212"/>
      <c r="C31" s="206"/>
      <c r="D31" s="214"/>
      <c r="E31" s="214"/>
      <c r="F31" s="208"/>
      <c r="G31" s="121" t="s">
        <v>26</v>
      </c>
      <c r="H31" s="29" t="s">
        <v>34</v>
      </c>
      <c r="I31" s="29" t="s">
        <v>61</v>
      </c>
      <c r="J31" s="29" t="s">
        <v>62</v>
      </c>
      <c r="K31" s="131" t="s">
        <v>163</v>
      </c>
      <c r="L31" s="29" t="s">
        <v>30</v>
      </c>
      <c r="M31" s="55">
        <f>14007.22-4086.6+0.08</f>
        <v>9920.6999999999989</v>
      </c>
    </row>
    <row r="32" spans="1:16" ht="39.75" customHeight="1" x14ac:dyDescent="0.25">
      <c r="A32" s="204"/>
      <c r="B32" s="167"/>
      <c r="C32" s="169"/>
      <c r="D32" s="215"/>
      <c r="E32" s="215"/>
      <c r="F32" s="209"/>
      <c r="G32" s="69" t="s">
        <v>21</v>
      </c>
      <c r="H32" s="29" t="s">
        <v>34</v>
      </c>
      <c r="I32" s="29" t="s">
        <v>61</v>
      </c>
      <c r="J32" s="29" t="s">
        <v>62</v>
      </c>
      <c r="K32" s="131" t="s">
        <v>164</v>
      </c>
      <c r="L32" s="29" t="s">
        <v>30</v>
      </c>
      <c r="M32" s="79">
        <v>29573.599999999999</v>
      </c>
    </row>
    <row r="33" spans="1:15" ht="18.75" customHeight="1" x14ac:dyDescent="0.25">
      <c r="A33" s="202" t="s">
        <v>38</v>
      </c>
      <c r="B33" s="166" t="s">
        <v>72</v>
      </c>
      <c r="C33" s="168" t="s">
        <v>131</v>
      </c>
      <c r="D33" s="213">
        <v>2015</v>
      </c>
      <c r="E33" s="213">
        <v>2016</v>
      </c>
      <c r="F33" s="207" t="s">
        <v>71</v>
      </c>
      <c r="G33" s="68" t="s">
        <v>84</v>
      </c>
      <c r="H33" s="61" t="s">
        <v>19</v>
      </c>
      <c r="I33" s="61" t="s">
        <v>19</v>
      </c>
      <c r="J33" s="61" t="s">
        <v>19</v>
      </c>
      <c r="K33" s="132" t="s">
        <v>19</v>
      </c>
      <c r="L33" s="61" t="s">
        <v>19</v>
      </c>
      <c r="M33" s="71">
        <f>M34+M35</f>
        <v>40486.800000000003</v>
      </c>
    </row>
    <row r="34" spans="1:15" ht="30" customHeight="1" x14ac:dyDescent="0.25">
      <c r="A34" s="203"/>
      <c r="B34" s="212"/>
      <c r="C34" s="206"/>
      <c r="D34" s="214"/>
      <c r="E34" s="214"/>
      <c r="F34" s="208"/>
      <c r="G34" s="121" t="s">
        <v>26</v>
      </c>
      <c r="H34" s="29" t="s">
        <v>34</v>
      </c>
      <c r="I34" s="29" t="s">
        <v>61</v>
      </c>
      <c r="J34" s="29" t="s">
        <v>62</v>
      </c>
      <c r="K34" s="131" t="s">
        <v>165</v>
      </c>
      <c r="L34" s="29" t="s">
        <v>30</v>
      </c>
      <c r="M34" s="55">
        <f>13659.6-2000</f>
        <v>11659.6</v>
      </c>
    </row>
    <row r="35" spans="1:15" ht="39.75" customHeight="1" x14ac:dyDescent="0.25">
      <c r="A35" s="204"/>
      <c r="B35" s="167"/>
      <c r="C35" s="169"/>
      <c r="D35" s="215"/>
      <c r="E35" s="215"/>
      <c r="F35" s="209"/>
      <c r="G35" s="69" t="s">
        <v>21</v>
      </c>
      <c r="H35" s="29" t="s">
        <v>34</v>
      </c>
      <c r="I35" s="29" t="s">
        <v>61</v>
      </c>
      <c r="J35" s="29" t="s">
        <v>62</v>
      </c>
      <c r="K35" s="131" t="s">
        <v>164</v>
      </c>
      <c r="L35" s="29" t="s">
        <v>30</v>
      </c>
      <c r="M35" s="79">
        <v>28827.200000000001</v>
      </c>
    </row>
    <row r="36" spans="1:15" ht="36.75" customHeight="1" x14ac:dyDescent="0.25">
      <c r="A36" s="27" t="s">
        <v>42</v>
      </c>
      <c r="B36" s="4" t="s">
        <v>73</v>
      </c>
      <c r="C36" s="113" t="s">
        <v>131</v>
      </c>
      <c r="D36" s="121">
        <v>2015</v>
      </c>
      <c r="E36" s="121">
        <v>2017</v>
      </c>
      <c r="F36" s="49" t="s">
        <v>74</v>
      </c>
      <c r="G36" s="121" t="s">
        <v>26</v>
      </c>
      <c r="H36" s="29" t="s">
        <v>34</v>
      </c>
      <c r="I36" s="29" t="s">
        <v>61</v>
      </c>
      <c r="J36" s="29" t="s">
        <v>75</v>
      </c>
      <c r="K36" s="131" t="s">
        <v>166</v>
      </c>
      <c r="L36" s="29" t="s">
        <v>30</v>
      </c>
      <c r="M36" s="30">
        <v>30000</v>
      </c>
    </row>
    <row r="37" spans="1:15" ht="36.75" hidden="1" customHeight="1" x14ac:dyDescent="0.25">
      <c r="A37" s="27"/>
      <c r="B37" s="4" t="s">
        <v>76</v>
      </c>
      <c r="C37" s="113" t="s">
        <v>131</v>
      </c>
      <c r="D37" s="121">
        <v>2015</v>
      </c>
      <c r="E37" s="121">
        <v>2015</v>
      </c>
      <c r="F37" s="49" t="s">
        <v>77</v>
      </c>
      <c r="G37" s="121" t="s">
        <v>26</v>
      </c>
      <c r="H37" s="29" t="s">
        <v>34</v>
      </c>
      <c r="I37" s="29" t="s">
        <v>78</v>
      </c>
      <c r="J37" s="29" t="s">
        <v>62</v>
      </c>
      <c r="K37" s="131" t="s">
        <v>79</v>
      </c>
      <c r="L37" s="29" t="s">
        <v>30</v>
      </c>
      <c r="M37" s="30"/>
    </row>
    <row r="38" spans="1:15" ht="45" hidden="1" x14ac:dyDescent="0.25">
      <c r="A38" s="27"/>
      <c r="B38" s="4" t="s">
        <v>80</v>
      </c>
      <c r="C38" s="47" t="s">
        <v>131</v>
      </c>
      <c r="D38" s="121">
        <v>2015</v>
      </c>
      <c r="E38" s="121">
        <v>2015</v>
      </c>
      <c r="F38" s="49" t="s">
        <v>50</v>
      </c>
      <c r="G38" s="121" t="s">
        <v>26</v>
      </c>
      <c r="H38" s="29" t="s">
        <v>34</v>
      </c>
      <c r="I38" s="29" t="s">
        <v>78</v>
      </c>
      <c r="J38" s="29" t="s">
        <v>62</v>
      </c>
      <c r="K38" s="131" t="s">
        <v>81</v>
      </c>
      <c r="L38" s="29" t="s">
        <v>47</v>
      </c>
      <c r="M38" s="55"/>
    </row>
    <row r="39" spans="1:15" ht="18" customHeight="1" x14ac:dyDescent="0.25">
      <c r="A39" s="234" t="s">
        <v>48</v>
      </c>
      <c r="B39" s="166" t="s">
        <v>82</v>
      </c>
      <c r="C39" s="218" t="s">
        <v>131</v>
      </c>
      <c r="D39" s="221">
        <v>2015</v>
      </c>
      <c r="E39" s="213">
        <v>2017</v>
      </c>
      <c r="F39" s="207" t="s">
        <v>83</v>
      </c>
      <c r="G39" s="60" t="s">
        <v>84</v>
      </c>
      <c r="H39" s="62"/>
      <c r="I39" s="62"/>
      <c r="J39" s="62"/>
      <c r="K39" s="133"/>
      <c r="L39" s="62"/>
      <c r="M39" s="141">
        <f>M41+M42+M44+M43</f>
        <v>54537.105000000003</v>
      </c>
      <c r="N39" s="15"/>
      <c r="O39" s="15"/>
    </row>
    <row r="40" spans="1:15" ht="30" hidden="1" customHeight="1" x14ac:dyDescent="0.25">
      <c r="A40" s="199"/>
      <c r="B40" s="199"/>
      <c r="C40" s="219"/>
      <c r="D40" s="222"/>
      <c r="E40" s="214"/>
      <c r="F40" s="216"/>
      <c r="G40" s="121" t="s">
        <v>22</v>
      </c>
      <c r="H40" s="29" t="s">
        <v>34</v>
      </c>
      <c r="I40" s="29" t="s">
        <v>85</v>
      </c>
      <c r="J40" s="29" t="s">
        <v>27</v>
      </c>
      <c r="K40" s="131" t="s">
        <v>86</v>
      </c>
      <c r="L40" s="29" t="s">
        <v>30</v>
      </c>
      <c r="M40" s="30">
        <f>6390.51-6390.51</f>
        <v>0</v>
      </c>
      <c r="N40" s="15"/>
      <c r="O40" s="15"/>
    </row>
    <row r="41" spans="1:15" ht="61.5" customHeight="1" x14ac:dyDescent="0.25">
      <c r="A41" s="199"/>
      <c r="B41" s="199"/>
      <c r="C41" s="219"/>
      <c r="D41" s="222"/>
      <c r="E41" s="214"/>
      <c r="F41" s="216"/>
      <c r="G41" s="239" t="s">
        <v>87</v>
      </c>
      <c r="H41" s="29" t="s">
        <v>34</v>
      </c>
      <c r="I41" s="29" t="s">
        <v>85</v>
      </c>
      <c r="J41" s="29" t="s">
        <v>27</v>
      </c>
      <c r="K41" s="131" t="s">
        <v>167</v>
      </c>
      <c r="L41" s="29" t="s">
        <v>30</v>
      </c>
      <c r="M41" s="31">
        <v>54537.105000000003</v>
      </c>
      <c r="N41" s="50">
        <f>M41+M42</f>
        <v>54537.105000000003</v>
      </c>
    </row>
    <row r="42" spans="1:15" ht="23.25" hidden="1" customHeight="1" x14ac:dyDescent="0.25">
      <c r="A42" s="199"/>
      <c r="B42" s="199"/>
      <c r="C42" s="219"/>
      <c r="D42" s="222"/>
      <c r="E42" s="214"/>
      <c r="F42" s="216"/>
      <c r="G42" s="240"/>
      <c r="H42" s="29" t="s">
        <v>89</v>
      </c>
      <c r="I42" s="29" t="s">
        <v>85</v>
      </c>
      <c r="J42" s="29" t="s">
        <v>27</v>
      </c>
      <c r="K42" s="131" t="s">
        <v>88</v>
      </c>
      <c r="L42" s="29" t="s">
        <v>30</v>
      </c>
      <c r="M42" s="32"/>
    </row>
    <row r="43" spans="1:15" ht="33" hidden="1" customHeight="1" x14ac:dyDescent="0.25">
      <c r="A43" s="199"/>
      <c r="B43" s="199"/>
      <c r="C43" s="219"/>
      <c r="D43" s="222"/>
      <c r="E43" s="214"/>
      <c r="F43" s="216"/>
      <c r="G43" s="107" t="s">
        <v>22</v>
      </c>
      <c r="H43" s="29"/>
      <c r="I43" s="29"/>
      <c r="J43" s="29"/>
      <c r="K43" s="131"/>
      <c r="L43" s="29"/>
      <c r="M43" s="30">
        <v>0</v>
      </c>
    </row>
    <row r="44" spans="1:15" ht="27.75" hidden="1" customHeight="1" x14ac:dyDescent="0.25">
      <c r="A44" s="188"/>
      <c r="B44" s="188"/>
      <c r="C44" s="220"/>
      <c r="D44" s="223"/>
      <c r="E44" s="215"/>
      <c r="F44" s="217"/>
      <c r="G44" s="121" t="s">
        <v>26</v>
      </c>
      <c r="H44" s="29"/>
      <c r="I44" s="29"/>
      <c r="J44" s="29"/>
      <c r="K44" s="131"/>
      <c r="L44" s="29"/>
      <c r="M44" s="32"/>
    </row>
    <row r="45" spans="1:15" ht="45" hidden="1" x14ac:dyDescent="0.25">
      <c r="A45" s="27"/>
      <c r="B45" s="33"/>
      <c r="C45" s="47" t="s">
        <v>131</v>
      </c>
      <c r="D45" s="2">
        <v>2015</v>
      </c>
      <c r="E45" s="2">
        <v>2015</v>
      </c>
      <c r="F45" s="48" t="s">
        <v>33</v>
      </c>
      <c r="G45" s="4" t="s">
        <v>26</v>
      </c>
      <c r="H45" s="24" t="s">
        <v>34</v>
      </c>
      <c r="I45" s="24" t="s">
        <v>44</v>
      </c>
      <c r="J45" s="24" t="s">
        <v>75</v>
      </c>
      <c r="K45" s="123" t="s">
        <v>91</v>
      </c>
      <c r="L45" s="24" t="s">
        <v>30</v>
      </c>
      <c r="M45" s="34"/>
    </row>
    <row r="46" spans="1:15" ht="45" hidden="1" x14ac:dyDescent="0.25">
      <c r="A46" s="27"/>
      <c r="B46" s="33"/>
      <c r="C46" s="113" t="s">
        <v>131</v>
      </c>
      <c r="D46" s="2">
        <v>2015</v>
      </c>
      <c r="E46" s="2">
        <v>2015</v>
      </c>
      <c r="F46" s="48" t="s">
        <v>33</v>
      </c>
      <c r="G46" s="4" t="s">
        <v>26</v>
      </c>
      <c r="H46" s="24" t="s">
        <v>34</v>
      </c>
      <c r="I46" s="24" t="s">
        <v>78</v>
      </c>
      <c r="J46" s="24" t="s">
        <v>62</v>
      </c>
      <c r="K46" s="123" t="s">
        <v>136</v>
      </c>
      <c r="L46" s="24" t="s">
        <v>30</v>
      </c>
      <c r="M46" s="5"/>
    </row>
    <row r="47" spans="1:15" ht="105" hidden="1" x14ac:dyDescent="0.25">
      <c r="A47" s="72"/>
      <c r="B47" s="81" t="s">
        <v>140</v>
      </c>
      <c r="C47" s="113" t="s">
        <v>131</v>
      </c>
      <c r="D47" s="2">
        <v>2015</v>
      </c>
      <c r="E47" s="2">
        <v>2015</v>
      </c>
      <c r="F47" s="48" t="s">
        <v>33</v>
      </c>
      <c r="G47" s="4" t="s">
        <v>26</v>
      </c>
      <c r="H47" s="24" t="s">
        <v>148</v>
      </c>
      <c r="I47" s="24" t="s">
        <v>138</v>
      </c>
      <c r="J47" s="24" t="s">
        <v>75</v>
      </c>
      <c r="K47" s="123" t="s">
        <v>139</v>
      </c>
      <c r="L47" s="24" t="s">
        <v>30</v>
      </c>
      <c r="M47" s="5">
        <f>5600-5600</f>
        <v>0</v>
      </c>
    </row>
    <row r="48" spans="1:15" ht="45" x14ac:dyDescent="0.25">
      <c r="A48" s="72" t="s">
        <v>52</v>
      </c>
      <c r="B48" s="81" t="s">
        <v>144</v>
      </c>
      <c r="C48" s="113" t="s">
        <v>131</v>
      </c>
      <c r="D48" s="117">
        <v>2016</v>
      </c>
      <c r="E48" s="117">
        <v>2016</v>
      </c>
      <c r="F48" s="118" t="s">
        <v>33</v>
      </c>
      <c r="G48" s="4" t="s">
        <v>26</v>
      </c>
      <c r="H48" s="24" t="s">
        <v>34</v>
      </c>
      <c r="I48" s="24" t="s">
        <v>44</v>
      </c>
      <c r="J48" s="24" t="s">
        <v>75</v>
      </c>
      <c r="K48" s="123" t="s">
        <v>168</v>
      </c>
      <c r="L48" s="24" t="s">
        <v>30</v>
      </c>
      <c r="M48" s="5">
        <v>1909.9</v>
      </c>
    </row>
    <row r="49" spans="1:13" ht="45" hidden="1" x14ac:dyDescent="0.25">
      <c r="A49" s="72" t="s">
        <v>55</v>
      </c>
      <c r="B49" s="33" t="s">
        <v>145</v>
      </c>
      <c r="C49" s="113" t="s">
        <v>131</v>
      </c>
      <c r="D49" s="117">
        <v>2016</v>
      </c>
      <c r="E49" s="117">
        <v>2017</v>
      </c>
      <c r="F49" s="118" t="s">
        <v>150</v>
      </c>
      <c r="G49" s="4" t="s">
        <v>26</v>
      </c>
      <c r="H49" s="24" t="s">
        <v>34</v>
      </c>
      <c r="I49" s="24" t="s">
        <v>44</v>
      </c>
      <c r="J49" s="24" t="s">
        <v>75</v>
      </c>
      <c r="K49" s="123" t="s">
        <v>151</v>
      </c>
      <c r="L49" s="24" t="s">
        <v>30</v>
      </c>
      <c r="M49" s="5">
        <v>0</v>
      </c>
    </row>
    <row r="50" spans="1:13" ht="45" hidden="1" x14ac:dyDescent="0.25">
      <c r="A50" s="72" t="s">
        <v>58</v>
      </c>
      <c r="B50" s="33" t="s">
        <v>146</v>
      </c>
      <c r="C50" s="113" t="s">
        <v>131</v>
      </c>
      <c r="D50" s="117">
        <v>2016</v>
      </c>
      <c r="E50" s="117">
        <v>2017</v>
      </c>
      <c r="F50" s="118" t="s">
        <v>152</v>
      </c>
      <c r="G50" s="4" t="s">
        <v>26</v>
      </c>
      <c r="H50" s="24" t="s">
        <v>34</v>
      </c>
      <c r="I50" s="24" t="s">
        <v>44</v>
      </c>
      <c r="J50" s="24" t="s">
        <v>75</v>
      </c>
      <c r="K50" s="123" t="s">
        <v>153</v>
      </c>
      <c r="L50" s="24" t="s">
        <v>30</v>
      </c>
      <c r="M50" s="5">
        <v>0</v>
      </c>
    </row>
    <row r="51" spans="1:13" ht="45" x14ac:dyDescent="0.25">
      <c r="A51" s="72" t="s">
        <v>55</v>
      </c>
      <c r="B51" s="33" t="s">
        <v>90</v>
      </c>
      <c r="C51" s="113" t="s">
        <v>131</v>
      </c>
      <c r="D51" s="117">
        <v>2015</v>
      </c>
      <c r="E51" s="117">
        <v>2016</v>
      </c>
      <c r="F51" s="118" t="s">
        <v>33</v>
      </c>
      <c r="G51" s="4" t="s">
        <v>26</v>
      </c>
      <c r="H51" s="24" t="s">
        <v>34</v>
      </c>
      <c r="I51" s="24" t="s">
        <v>44</v>
      </c>
      <c r="J51" s="24" t="s">
        <v>75</v>
      </c>
      <c r="K51" s="123" t="s">
        <v>169</v>
      </c>
      <c r="L51" s="24" t="s">
        <v>30</v>
      </c>
      <c r="M51" s="5">
        <v>3003.4</v>
      </c>
    </row>
    <row r="52" spans="1:13" ht="45" hidden="1" x14ac:dyDescent="0.25">
      <c r="A52" s="72" t="s">
        <v>68</v>
      </c>
      <c r="B52" s="33" t="s">
        <v>147</v>
      </c>
      <c r="C52" s="113" t="s">
        <v>131</v>
      </c>
      <c r="D52" s="117">
        <v>2016</v>
      </c>
      <c r="E52" s="117">
        <v>2016</v>
      </c>
      <c r="F52" s="118" t="s">
        <v>33</v>
      </c>
      <c r="G52" s="4" t="s">
        <v>26</v>
      </c>
      <c r="H52" s="24" t="s">
        <v>34</v>
      </c>
      <c r="I52" s="24" t="s">
        <v>138</v>
      </c>
      <c r="J52" s="24" t="s">
        <v>75</v>
      </c>
      <c r="K52" s="123" t="s">
        <v>154</v>
      </c>
      <c r="L52" s="24" t="s">
        <v>30</v>
      </c>
      <c r="M52" s="5">
        <v>0</v>
      </c>
    </row>
    <row r="53" spans="1:13" ht="105" x14ac:dyDescent="0.25">
      <c r="A53" s="72" t="s">
        <v>58</v>
      </c>
      <c r="B53" s="103" t="s">
        <v>140</v>
      </c>
      <c r="C53" s="113" t="s">
        <v>131</v>
      </c>
      <c r="D53" s="117">
        <v>2016</v>
      </c>
      <c r="E53" s="117">
        <v>2016</v>
      </c>
      <c r="F53" s="118" t="s">
        <v>33</v>
      </c>
      <c r="G53" s="4" t="s">
        <v>26</v>
      </c>
      <c r="H53" s="24" t="s">
        <v>34</v>
      </c>
      <c r="I53" s="24" t="s">
        <v>138</v>
      </c>
      <c r="J53" s="24" t="s">
        <v>75</v>
      </c>
      <c r="K53" s="123" t="s">
        <v>170</v>
      </c>
      <c r="L53" s="24" t="s">
        <v>30</v>
      </c>
      <c r="M53" s="5">
        <v>5600</v>
      </c>
    </row>
    <row r="54" spans="1:13" ht="45" x14ac:dyDescent="0.25">
      <c r="A54" s="72" t="s">
        <v>64</v>
      </c>
      <c r="B54" s="122" t="s">
        <v>157</v>
      </c>
      <c r="C54" s="113" t="s">
        <v>131</v>
      </c>
      <c r="D54" s="117">
        <v>2016</v>
      </c>
      <c r="E54" s="117">
        <v>2016</v>
      </c>
      <c r="F54" s="118" t="s">
        <v>33</v>
      </c>
      <c r="G54" s="4" t="s">
        <v>26</v>
      </c>
      <c r="H54" s="24" t="s">
        <v>34</v>
      </c>
      <c r="I54" s="24" t="s">
        <v>138</v>
      </c>
      <c r="J54" s="24" t="s">
        <v>75</v>
      </c>
      <c r="K54" s="123" t="s">
        <v>159</v>
      </c>
      <c r="L54" s="24" t="s">
        <v>30</v>
      </c>
      <c r="M54" s="5">
        <v>1200</v>
      </c>
    </row>
    <row r="55" spans="1:13" ht="45" x14ac:dyDescent="0.25">
      <c r="A55" s="72" t="s">
        <v>68</v>
      </c>
      <c r="B55" s="122" t="s">
        <v>158</v>
      </c>
      <c r="C55" s="113" t="s">
        <v>131</v>
      </c>
      <c r="D55" s="117">
        <v>2016</v>
      </c>
      <c r="E55" s="117">
        <v>2016</v>
      </c>
      <c r="F55" s="118" t="s">
        <v>33</v>
      </c>
      <c r="G55" s="4" t="s">
        <v>26</v>
      </c>
      <c r="H55" s="24" t="s">
        <v>34</v>
      </c>
      <c r="I55" s="24" t="s">
        <v>78</v>
      </c>
      <c r="J55" s="24" t="s">
        <v>62</v>
      </c>
      <c r="K55" s="123" t="s">
        <v>160</v>
      </c>
      <c r="L55" s="24" t="s">
        <v>30</v>
      </c>
      <c r="M55" s="5">
        <v>610.79999999999995</v>
      </c>
    </row>
    <row r="56" spans="1:13" ht="15" customHeight="1" x14ac:dyDescent="0.25">
      <c r="A56" s="224">
        <v>2</v>
      </c>
      <c r="B56" s="227" t="s">
        <v>92</v>
      </c>
      <c r="C56" s="195" t="s">
        <v>131</v>
      </c>
      <c r="D56" s="198">
        <v>2015</v>
      </c>
      <c r="E56" s="198">
        <v>2018</v>
      </c>
      <c r="F56" s="241"/>
      <c r="G56" s="3" t="s">
        <v>18</v>
      </c>
      <c r="H56" s="25" t="s">
        <v>19</v>
      </c>
      <c r="I56" s="26" t="s">
        <v>19</v>
      </c>
      <c r="J56" s="26" t="s">
        <v>19</v>
      </c>
      <c r="K56" s="134" t="s">
        <v>19</v>
      </c>
      <c r="L56" s="26" t="s">
        <v>19</v>
      </c>
      <c r="M56" s="82">
        <f>M57+M58+M59</f>
        <v>57528.53</v>
      </c>
    </row>
    <row r="57" spans="1:13" ht="28.5" x14ac:dyDescent="0.25">
      <c r="A57" s="225"/>
      <c r="B57" s="228"/>
      <c r="C57" s="230"/>
      <c r="D57" s="232"/>
      <c r="E57" s="232"/>
      <c r="F57" s="242"/>
      <c r="G57" s="46" t="s">
        <v>20</v>
      </c>
      <c r="H57" s="25" t="s">
        <v>19</v>
      </c>
      <c r="I57" s="26" t="s">
        <v>19</v>
      </c>
      <c r="J57" s="26" t="s">
        <v>19</v>
      </c>
      <c r="K57" s="134" t="s">
        <v>19</v>
      </c>
      <c r="L57" s="26" t="s">
        <v>19</v>
      </c>
      <c r="M57" s="82">
        <f>M61+M63+M64+M65+M66+M67+M68+M69+M70</f>
        <v>57528.53</v>
      </c>
    </row>
    <row r="58" spans="1:13" ht="42.75" x14ac:dyDescent="0.25">
      <c r="A58" s="225"/>
      <c r="B58" s="228"/>
      <c r="C58" s="230"/>
      <c r="D58" s="232"/>
      <c r="E58" s="232"/>
      <c r="F58" s="242"/>
      <c r="G58" s="46" t="s">
        <v>21</v>
      </c>
      <c r="H58" s="25" t="s">
        <v>19</v>
      </c>
      <c r="I58" s="26" t="s">
        <v>19</v>
      </c>
      <c r="J58" s="26" t="s">
        <v>19</v>
      </c>
      <c r="K58" s="134" t="s">
        <v>19</v>
      </c>
      <c r="L58" s="26" t="s">
        <v>19</v>
      </c>
      <c r="M58" s="82">
        <v>0</v>
      </c>
    </row>
    <row r="59" spans="1:13" ht="28.5" x14ac:dyDescent="0.25">
      <c r="A59" s="226"/>
      <c r="B59" s="229"/>
      <c r="C59" s="231"/>
      <c r="D59" s="233"/>
      <c r="E59" s="233"/>
      <c r="F59" s="243"/>
      <c r="G59" s="46" t="s">
        <v>22</v>
      </c>
      <c r="H59" s="25" t="s">
        <v>19</v>
      </c>
      <c r="I59" s="26" t="s">
        <v>19</v>
      </c>
      <c r="J59" s="26" t="s">
        <v>19</v>
      </c>
      <c r="K59" s="134" t="s">
        <v>19</v>
      </c>
      <c r="L59" s="26" t="s">
        <v>19</v>
      </c>
      <c r="M59" s="82">
        <f>M62</f>
        <v>0</v>
      </c>
    </row>
    <row r="60" spans="1:13" ht="18" hidden="1" customHeight="1" x14ac:dyDescent="0.25">
      <c r="A60" s="202"/>
      <c r="B60" s="166" t="s">
        <v>94</v>
      </c>
      <c r="C60" s="168" t="s">
        <v>131</v>
      </c>
      <c r="D60" s="170">
        <v>2015</v>
      </c>
      <c r="E60" s="170">
        <v>2018</v>
      </c>
      <c r="F60" s="184" t="s">
        <v>95</v>
      </c>
      <c r="G60" s="63" t="s">
        <v>18</v>
      </c>
      <c r="H60" s="64" t="s">
        <v>19</v>
      </c>
      <c r="I60" s="64" t="s">
        <v>19</v>
      </c>
      <c r="J60" s="64" t="s">
        <v>19</v>
      </c>
      <c r="K60" s="135" t="s">
        <v>19</v>
      </c>
      <c r="L60" s="64" t="s">
        <v>19</v>
      </c>
      <c r="M60" s="83">
        <f>M61+M62</f>
        <v>0</v>
      </c>
    </row>
    <row r="61" spans="1:13" ht="30" hidden="1" x14ac:dyDescent="0.25">
      <c r="A61" s="203"/>
      <c r="B61" s="212"/>
      <c r="C61" s="206"/>
      <c r="D61" s="205"/>
      <c r="E61" s="205"/>
      <c r="F61" s="185"/>
      <c r="G61" s="4" t="s">
        <v>26</v>
      </c>
      <c r="H61" s="24" t="s">
        <v>34</v>
      </c>
      <c r="I61" s="24" t="s">
        <v>27</v>
      </c>
      <c r="J61" s="24" t="s">
        <v>28</v>
      </c>
      <c r="K61" s="123" t="s">
        <v>96</v>
      </c>
      <c r="L61" s="24" t="s">
        <v>30</v>
      </c>
      <c r="M61" s="34"/>
    </row>
    <row r="62" spans="1:13" ht="30" hidden="1" x14ac:dyDescent="0.25">
      <c r="A62" s="204"/>
      <c r="B62" s="167"/>
      <c r="C62" s="169"/>
      <c r="D62" s="171"/>
      <c r="E62" s="171"/>
      <c r="F62" s="186"/>
      <c r="G62" s="4" t="s">
        <v>22</v>
      </c>
      <c r="H62" s="24" t="s">
        <v>34</v>
      </c>
      <c r="I62" s="24" t="s">
        <v>27</v>
      </c>
      <c r="J62" s="24" t="s">
        <v>28</v>
      </c>
      <c r="K62" s="129" t="s">
        <v>137</v>
      </c>
      <c r="L62" s="24" t="s">
        <v>30</v>
      </c>
      <c r="M62" s="34"/>
    </row>
    <row r="63" spans="1:13" ht="31.5" hidden="1" customHeight="1" x14ac:dyDescent="0.25">
      <c r="A63" s="27"/>
      <c r="B63" s="4" t="s">
        <v>98</v>
      </c>
      <c r="C63" s="113" t="s">
        <v>131</v>
      </c>
      <c r="D63" s="121">
        <v>2015</v>
      </c>
      <c r="E63" s="121">
        <v>2017</v>
      </c>
      <c r="F63" s="49" t="s">
        <v>130</v>
      </c>
      <c r="G63" s="4" t="s">
        <v>26</v>
      </c>
      <c r="H63" s="24" t="s">
        <v>34</v>
      </c>
      <c r="I63" s="24" t="s">
        <v>27</v>
      </c>
      <c r="J63" s="24" t="s">
        <v>28</v>
      </c>
      <c r="K63" s="123" t="s">
        <v>99</v>
      </c>
      <c r="L63" s="24" t="s">
        <v>30</v>
      </c>
      <c r="M63" s="34"/>
    </row>
    <row r="64" spans="1:13" ht="45" x14ac:dyDescent="0.25">
      <c r="A64" s="27" t="s">
        <v>93</v>
      </c>
      <c r="B64" s="14" t="s">
        <v>101</v>
      </c>
      <c r="C64" s="113" t="s">
        <v>131</v>
      </c>
      <c r="D64" s="121">
        <v>2015</v>
      </c>
      <c r="E64" s="121">
        <v>2016</v>
      </c>
      <c r="F64" s="49" t="s">
        <v>102</v>
      </c>
      <c r="G64" s="4" t="s">
        <v>26</v>
      </c>
      <c r="H64" s="24" t="s">
        <v>34</v>
      </c>
      <c r="I64" s="24" t="s">
        <v>44</v>
      </c>
      <c r="J64" s="24" t="s">
        <v>75</v>
      </c>
      <c r="K64" s="123" t="s">
        <v>171</v>
      </c>
      <c r="L64" s="24" t="s">
        <v>30</v>
      </c>
      <c r="M64" s="34">
        <v>8342.2999999999993</v>
      </c>
    </row>
    <row r="65" spans="1:13" ht="75" x14ac:dyDescent="0.25">
      <c r="A65" s="27" t="s">
        <v>97</v>
      </c>
      <c r="B65" s="14" t="s">
        <v>104</v>
      </c>
      <c r="C65" s="47" t="s">
        <v>131</v>
      </c>
      <c r="D65" s="121">
        <v>2015</v>
      </c>
      <c r="E65" s="121">
        <v>2017</v>
      </c>
      <c r="F65" s="49" t="s">
        <v>105</v>
      </c>
      <c r="G65" s="4" t="s">
        <v>26</v>
      </c>
      <c r="H65" s="24" t="s">
        <v>34</v>
      </c>
      <c r="I65" s="24" t="s">
        <v>44</v>
      </c>
      <c r="J65" s="24" t="s">
        <v>75</v>
      </c>
      <c r="K65" s="123" t="s">
        <v>172</v>
      </c>
      <c r="L65" s="24" t="s">
        <v>30</v>
      </c>
      <c r="M65" s="5">
        <v>26412.799999999999</v>
      </c>
    </row>
    <row r="66" spans="1:13" ht="60" hidden="1" x14ac:dyDescent="0.25">
      <c r="A66" s="27"/>
      <c r="B66" s="14" t="s">
        <v>106</v>
      </c>
      <c r="C66" s="47" t="s">
        <v>131</v>
      </c>
      <c r="D66" s="121">
        <v>2015</v>
      </c>
      <c r="E66" s="121">
        <v>2015</v>
      </c>
      <c r="F66" s="49" t="s">
        <v>107</v>
      </c>
      <c r="G66" s="4" t="s">
        <v>26</v>
      </c>
      <c r="H66" s="24" t="s">
        <v>34</v>
      </c>
      <c r="I66" s="24" t="s">
        <v>44</v>
      </c>
      <c r="J66" s="24" t="s">
        <v>75</v>
      </c>
      <c r="K66" s="123" t="s">
        <v>108</v>
      </c>
      <c r="L66" s="24" t="s">
        <v>30</v>
      </c>
      <c r="M66" s="5">
        <f>5160.1-336.5+336.5-5160.1</f>
        <v>0</v>
      </c>
    </row>
    <row r="67" spans="1:13" ht="45" hidden="1" x14ac:dyDescent="0.25">
      <c r="A67" s="27"/>
      <c r="B67" s="14" t="s">
        <v>109</v>
      </c>
      <c r="C67" s="47" t="s">
        <v>131</v>
      </c>
      <c r="D67" s="121">
        <v>2015</v>
      </c>
      <c r="E67" s="121">
        <v>2015</v>
      </c>
      <c r="F67" s="49" t="s">
        <v>33</v>
      </c>
      <c r="G67" s="4" t="s">
        <v>26</v>
      </c>
      <c r="H67" s="24" t="s">
        <v>34</v>
      </c>
      <c r="I67" s="24" t="s">
        <v>44</v>
      </c>
      <c r="J67" s="24" t="s">
        <v>75</v>
      </c>
      <c r="K67" s="123" t="s">
        <v>110</v>
      </c>
      <c r="L67" s="24" t="s">
        <v>30</v>
      </c>
      <c r="M67" s="5">
        <f>5000-3203.3+3203.3-5000</f>
        <v>0</v>
      </c>
    </row>
    <row r="68" spans="1:13" ht="45" hidden="1" x14ac:dyDescent="0.25">
      <c r="A68" s="116" t="s">
        <v>100</v>
      </c>
      <c r="B68" s="120" t="s">
        <v>149</v>
      </c>
      <c r="C68" s="47" t="s">
        <v>131</v>
      </c>
      <c r="D68" s="115">
        <v>2016</v>
      </c>
      <c r="E68" s="115">
        <v>2018</v>
      </c>
      <c r="F68" s="119" t="s">
        <v>155</v>
      </c>
      <c r="G68" s="4" t="s">
        <v>26</v>
      </c>
      <c r="H68" s="24" t="s">
        <v>34</v>
      </c>
      <c r="I68" s="24" t="s">
        <v>44</v>
      </c>
      <c r="J68" s="24" t="s">
        <v>75</v>
      </c>
      <c r="K68" s="123" t="s">
        <v>96</v>
      </c>
      <c r="L68" s="75" t="s">
        <v>30</v>
      </c>
      <c r="M68" s="76"/>
    </row>
    <row r="69" spans="1:13" ht="45" x14ac:dyDescent="0.25">
      <c r="A69" s="72" t="s">
        <v>100</v>
      </c>
      <c r="B69" s="74" t="s">
        <v>132</v>
      </c>
      <c r="C69" s="112" t="s">
        <v>131</v>
      </c>
      <c r="D69" s="112">
        <v>2015</v>
      </c>
      <c r="E69" s="112">
        <v>2016</v>
      </c>
      <c r="F69" s="49" t="s">
        <v>133</v>
      </c>
      <c r="G69" s="4" t="s">
        <v>26</v>
      </c>
      <c r="H69" s="73" t="s">
        <v>34</v>
      </c>
      <c r="I69" s="73" t="s">
        <v>44</v>
      </c>
      <c r="J69" s="73" t="s">
        <v>75</v>
      </c>
      <c r="K69" s="136" t="s">
        <v>173</v>
      </c>
      <c r="L69" s="77" t="s">
        <v>30</v>
      </c>
      <c r="M69" s="155">
        <f>17350+2423.43</f>
        <v>19773.43</v>
      </c>
    </row>
    <row r="70" spans="1:13" ht="90" x14ac:dyDescent="0.25">
      <c r="A70" s="72" t="s">
        <v>103</v>
      </c>
      <c r="B70" s="143" t="s">
        <v>181</v>
      </c>
      <c r="C70" s="112" t="s">
        <v>131</v>
      </c>
      <c r="D70" s="112">
        <v>2016</v>
      </c>
      <c r="E70" s="112">
        <v>2016</v>
      </c>
      <c r="F70" s="144" t="s">
        <v>33</v>
      </c>
      <c r="G70" s="4" t="s">
        <v>26</v>
      </c>
      <c r="H70" s="73" t="s">
        <v>148</v>
      </c>
      <c r="I70" s="73" t="s">
        <v>27</v>
      </c>
      <c r="J70" s="73" t="s">
        <v>28</v>
      </c>
      <c r="K70" s="142" t="s">
        <v>180</v>
      </c>
      <c r="L70" s="77" t="s">
        <v>30</v>
      </c>
      <c r="M70" s="76">
        <v>3000</v>
      </c>
    </row>
    <row r="71" spans="1:13" ht="14.25" customHeight="1" x14ac:dyDescent="0.25">
      <c r="A71" s="189">
        <v>3</v>
      </c>
      <c r="B71" s="192" t="s">
        <v>111</v>
      </c>
      <c r="C71" s="195" t="s">
        <v>131</v>
      </c>
      <c r="D71" s="238">
        <v>2015</v>
      </c>
      <c r="E71" s="238">
        <v>2018</v>
      </c>
      <c r="F71" s="237"/>
      <c r="G71" s="46" t="s">
        <v>18</v>
      </c>
      <c r="H71" s="25" t="s">
        <v>19</v>
      </c>
      <c r="I71" s="26" t="s">
        <v>19</v>
      </c>
      <c r="J71" s="26" t="s">
        <v>19</v>
      </c>
      <c r="K71" s="134" t="s">
        <v>19</v>
      </c>
      <c r="L71" s="26" t="s">
        <v>19</v>
      </c>
      <c r="M71" s="16">
        <f>M72</f>
        <v>36126</v>
      </c>
    </row>
    <row r="72" spans="1:13" ht="28.5" x14ac:dyDescent="0.25">
      <c r="A72" s="191"/>
      <c r="B72" s="194"/>
      <c r="C72" s="197"/>
      <c r="D72" s="188"/>
      <c r="E72" s="188"/>
      <c r="F72" s="217"/>
      <c r="G72" s="46" t="s">
        <v>20</v>
      </c>
      <c r="H72" s="25" t="s">
        <v>19</v>
      </c>
      <c r="I72" s="26" t="s">
        <v>19</v>
      </c>
      <c r="J72" s="26" t="s">
        <v>19</v>
      </c>
      <c r="K72" s="134" t="s">
        <v>19</v>
      </c>
      <c r="L72" s="26" t="s">
        <v>19</v>
      </c>
      <c r="M72" s="16">
        <f>M73+M74+M76+M78+M77</f>
        <v>36126</v>
      </c>
    </row>
    <row r="73" spans="1:13" ht="45" x14ac:dyDescent="0.25">
      <c r="A73" s="27" t="s">
        <v>112</v>
      </c>
      <c r="B73" s="4" t="s">
        <v>113</v>
      </c>
      <c r="C73" s="113" t="s">
        <v>131</v>
      </c>
      <c r="D73" s="121">
        <v>2015</v>
      </c>
      <c r="E73" s="121">
        <v>2018</v>
      </c>
      <c r="F73" s="49" t="s">
        <v>114</v>
      </c>
      <c r="G73" s="4" t="s">
        <v>26</v>
      </c>
      <c r="H73" s="24" t="s">
        <v>34</v>
      </c>
      <c r="I73" s="24" t="s">
        <v>27</v>
      </c>
      <c r="J73" s="24" t="s">
        <v>115</v>
      </c>
      <c r="K73" s="123" t="s">
        <v>174</v>
      </c>
      <c r="L73" s="24" t="s">
        <v>116</v>
      </c>
      <c r="M73" s="5">
        <v>22993.7</v>
      </c>
    </row>
    <row r="74" spans="1:13" ht="91.5" customHeight="1" x14ac:dyDescent="0.25">
      <c r="A74" s="27" t="s">
        <v>117</v>
      </c>
      <c r="B74" s="4" t="s">
        <v>118</v>
      </c>
      <c r="C74" s="113" t="s">
        <v>134</v>
      </c>
      <c r="D74" s="121">
        <v>2015</v>
      </c>
      <c r="E74" s="121">
        <v>2018</v>
      </c>
      <c r="F74" s="37" t="s">
        <v>119</v>
      </c>
      <c r="G74" s="4" t="s">
        <v>26</v>
      </c>
      <c r="H74" s="24" t="s">
        <v>34</v>
      </c>
      <c r="I74" s="24" t="s">
        <v>27</v>
      </c>
      <c r="J74" s="24" t="s">
        <v>115</v>
      </c>
      <c r="K74" s="123" t="s">
        <v>175</v>
      </c>
      <c r="L74" s="24" t="s">
        <v>47</v>
      </c>
      <c r="M74" s="5">
        <v>1500</v>
      </c>
    </row>
    <row r="75" spans="1:13" ht="75" hidden="1" x14ac:dyDescent="0.25">
      <c r="A75" s="27" t="s">
        <v>120</v>
      </c>
      <c r="B75" s="4" t="s">
        <v>121</v>
      </c>
      <c r="C75" s="113" t="s">
        <v>134</v>
      </c>
      <c r="D75" s="121">
        <v>2015</v>
      </c>
      <c r="E75" s="121">
        <v>2017</v>
      </c>
      <c r="F75" s="49"/>
      <c r="G75" s="4" t="s">
        <v>26</v>
      </c>
      <c r="H75" s="24"/>
      <c r="I75" s="24"/>
      <c r="J75" s="24"/>
      <c r="K75" s="123"/>
      <c r="L75" s="24"/>
      <c r="M75" s="34"/>
    </row>
    <row r="76" spans="1:13" ht="75" x14ac:dyDescent="0.25">
      <c r="A76" s="27" t="s">
        <v>120</v>
      </c>
      <c r="B76" s="4" t="s">
        <v>122</v>
      </c>
      <c r="C76" s="113" t="s">
        <v>134</v>
      </c>
      <c r="D76" s="121">
        <v>2015</v>
      </c>
      <c r="E76" s="121">
        <v>2017</v>
      </c>
      <c r="F76" s="49" t="s">
        <v>123</v>
      </c>
      <c r="G76" s="4" t="s">
        <v>26</v>
      </c>
      <c r="H76" s="24" t="s">
        <v>34</v>
      </c>
      <c r="I76" s="24" t="s">
        <v>27</v>
      </c>
      <c r="J76" s="24" t="s">
        <v>115</v>
      </c>
      <c r="K76" s="123" t="s">
        <v>176</v>
      </c>
      <c r="L76" s="24" t="s">
        <v>47</v>
      </c>
      <c r="M76" s="5">
        <v>500</v>
      </c>
    </row>
    <row r="77" spans="1:13" ht="75" x14ac:dyDescent="0.25">
      <c r="A77" s="27" t="s">
        <v>124</v>
      </c>
      <c r="B77" s="33" t="s">
        <v>121</v>
      </c>
      <c r="C77" s="113" t="s">
        <v>134</v>
      </c>
      <c r="D77" s="121">
        <v>2015</v>
      </c>
      <c r="E77" s="121">
        <v>2015</v>
      </c>
      <c r="F77" s="49" t="s">
        <v>156</v>
      </c>
      <c r="G77" s="4" t="s">
        <v>26</v>
      </c>
      <c r="H77" s="24" t="s">
        <v>34</v>
      </c>
      <c r="I77" s="24" t="s">
        <v>44</v>
      </c>
      <c r="J77" s="24" t="s">
        <v>45</v>
      </c>
      <c r="K77" s="123" t="s">
        <v>177</v>
      </c>
      <c r="L77" s="24" t="s">
        <v>47</v>
      </c>
      <c r="M77" s="5">
        <v>500</v>
      </c>
    </row>
    <row r="78" spans="1:13" ht="45" x14ac:dyDescent="0.25">
      <c r="A78" s="27" t="s">
        <v>142</v>
      </c>
      <c r="B78" s="4" t="s">
        <v>125</v>
      </c>
      <c r="C78" s="47" t="s">
        <v>141</v>
      </c>
      <c r="D78" s="121">
        <v>2015</v>
      </c>
      <c r="E78" s="121">
        <v>2018</v>
      </c>
      <c r="F78" s="49" t="s">
        <v>126</v>
      </c>
      <c r="G78" s="4" t="s">
        <v>26</v>
      </c>
      <c r="H78" s="24" t="s">
        <v>34</v>
      </c>
      <c r="I78" s="24" t="s">
        <v>27</v>
      </c>
      <c r="J78" s="24" t="s">
        <v>115</v>
      </c>
      <c r="K78" s="123" t="s">
        <v>178</v>
      </c>
      <c r="L78" s="24" t="s">
        <v>127</v>
      </c>
      <c r="M78" s="5">
        <v>10632.3</v>
      </c>
    </row>
    <row r="79" spans="1:13" ht="15.75" x14ac:dyDescent="0.25">
      <c r="A79" s="38"/>
      <c r="B79" s="40" t="s">
        <v>128</v>
      </c>
      <c r="C79" s="38"/>
      <c r="D79" s="39"/>
      <c r="E79" s="39"/>
      <c r="F79" s="39"/>
      <c r="G79" s="38"/>
      <c r="H79" s="38"/>
      <c r="I79" s="18"/>
      <c r="J79" s="18"/>
      <c r="K79" s="137"/>
      <c r="L79" s="18"/>
      <c r="M79" s="105">
        <f>M71+M56+M10</f>
        <v>361946.83499999996</v>
      </c>
    </row>
    <row r="80" spans="1:13" ht="15.75" x14ac:dyDescent="0.25">
      <c r="A80" s="41"/>
      <c r="B80" s="42"/>
      <c r="C80" s="41"/>
      <c r="D80" s="43"/>
      <c r="E80" s="43"/>
      <c r="F80" s="43"/>
      <c r="G80" s="41"/>
      <c r="H80" s="41"/>
      <c r="I80" s="44"/>
      <c r="J80" s="44"/>
      <c r="K80" s="138"/>
      <c r="L80" s="44"/>
      <c r="M80" s="45"/>
    </row>
    <row r="81" spans="1:13" x14ac:dyDescent="0.25">
      <c r="A81" s="41"/>
      <c r="K81" s="1"/>
      <c r="M81" s="45"/>
    </row>
    <row r="82" spans="1:13" ht="18.75" x14ac:dyDescent="0.3">
      <c r="B82" s="19" t="s">
        <v>129</v>
      </c>
      <c r="C82" s="19"/>
      <c r="D82" s="19"/>
      <c r="E82" s="19"/>
      <c r="G82" s="140"/>
      <c r="H82" s="140"/>
      <c r="I82" s="140"/>
      <c r="J82" s="140"/>
      <c r="K82" s="20" t="s">
        <v>179</v>
      </c>
      <c r="L82" s="140"/>
    </row>
    <row r="83" spans="1:13" ht="18.75" x14ac:dyDescent="0.3">
      <c r="A83" s="19"/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0"/>
    </row>
  </sheetData>
  <protectedRanges>
    <protectedRange sqref="A4:M8" name="Диапазон1"/>
  </protectedRanges>
  <mergeCells count="73">
    <mergeCell ref="F16:F19"/>
    <mergeCell ref="I2:M2"/>
    <mergeCell ref="A3:M3"/>
    <mergeCell ref="A4:B5"/>
    <mergeCell ref="C4:M4"/>
    <mergeCell ref="C5:M5"/>
    <mergeCell ref="G6:G7"/>
    <mergeCell ref="H6:L6"/>
    <mergeCell ref="M6:M7"/>
    <mergeCell ref="A10:A13"/>
    <mergeCell ref="B10:B13"/>
    <mergeCell ref="C10:C13"/>
    <mergeCell ref="D10:D13"/>
    <mergeCell ref="E10:E13"/>
    <mergeCell ref="F10:F13"/>
    <mergeCell ref="A6:A7"/>
    <mergeCell ref="A16:A19"/>
    <mergeCell ref="B16:B19"/>
    <mergeCell ref="C16:C19"/>
    <mergeCell ref="D16:D19"/>
    <mergeCell ref="E16:E19"/>
    <mergeCell ref="A28:A29"/>
    <mergeCell ref="F33:F35"/>
    <mergeCell ref="B20:B21"/>
    <mergeCell ref="N28:N29"/>
    <mergeCell ref="A30:A32"/>
    <mergeCell ref="B30:B32"/>
    <mergeCell ref="C30:C32"/>
    <mergeCell ref="D30:D32"/>
    <mergeCell ref="E30:E32"/>
    <mergeCell ref="F30:F32"/>
    <mergeCell ref="A33:A35"/>
    <mergeCell ref="B28:B29"/>
    <mergeCell ref="C28:C29"/>
    <mergeCell ref="D28:D29"/>
    <mergeCell ref="E28:E29"/>
    <mergeCell ref="A60:A62"/>
    <mergeCell ref="F39:F44"/>
    <mergeCell ref="C39:C44"/>
    <mergeCell ref="D39:D44"/>
    <mergeCell ref="E39:E44"/>
    <mergeCell ref="A56:A59"/>
    <mergeCell ref="B56:B59"/>
    <mergeCell ref="C56:C59"/>
    <mergeCell ref="D56:D59"/>
    <mergeCell ref="E56:E59"/>
    <mergeCell ref="A39:A44"/>
    <mergeCell ref="B60:B62"/>
    <mergeCell ref="C60:C62"/>
    <mergeCell ref="D60:D62"/>
    <mergeCell ref="E60:E62"/>
    <mergeCell ref="F60:F62"/>
    <mergeCell ref="A71:A72"/>
    <mergeCell ref="B71:B72"/>
    <mergeCell ref="C71:C72"/>
    <mergeCell ref="D71:D72"/>
    <mergeCell ref="E71:E72"/>
    <mergeCell ref="G41:G42"/>
    <mergeCell ref="F56:F59"/>
    <mergeCell ref="B39:B44"/>
    <mergeCell ref="I1:M1"/>
    <mergeCell ref="B83:L83"/>
    <mergeCell ref="F71:F72"/>
    <mergeCell ref="B33:B35"/>
    <mergeCell ref="C33:C35"/>
    <mergeCell ref="D33:D35"/>
    <mergeCell ref="E33:E35"/>
    <mergeCell ref="F28:F29"/>
    <mergeCell ref="B6:B7"/>
    <mergeCell ref="C6:C7"/>
    <mergeCell ref="D6:D7"/>
    <mergeCell ref="E6:E7"/>
    <mergeCell ref="F6:F7"/>
  </mergeCells>
  <pageMargins left="0.39370078740157483" right="0.39370078740157483" top="0.39370078740157483" bottom="0.15748031496062992" header="0.39370078740157483" footer="0.15748031496062992"/>
  <pageSetup paperSize="9" scale="85" orientation="landscape" r:id="rId1"/>
  <rowBreaks count="2" manualBreakCount="2">
    <brk id="38" max="12" man="1"/>
    <brk id="6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90"/>
  <sheetViews>
    <sheetView view="pageBreakPreview" zoomScale="115" zoomScaleSheetLayoutView="115" workbookViewId="0">
      <selection activeCell="I1" sqref="I1:M1"/>
    </sheetView>
  </sheetViews>
  <sheetFormatPr defaultRowHeight="15" x14ac:dyDescent="0.25"/>
  <cols>
    <col min="1" max="1" width="5" style="1" customWidth="1"/>
    <col min="2" max="2" width="37.5703125" style="1" customWidth="1"/>
    <col min="3" max="3" width="19.42578125" style="1" customWidth="1"/>
    <col min="4" max="5" width="8.140625" style="1" customWidth="1"/>
    <col min="6" max="6" width="12.28515625" style="1" customWidth="1"/>
    <col min="7" max="7" width="15" style="1" customWidth="1"/>
    <col min="8" max="8" width="6.42578125" style="1" customWidth="1"/>
    <col min="9" max="9" width="7" style="1" customWidth="1"/>
    <col min="10" max="10" width="6.7109375" style="1" customWidth="1"/>
    <col min="11" max="11" width="9.5703125" style="139" customWidth="1"/>
    <col min="12" max="12" width="6.5703125" style="1" customWidth="1"/>
    <col min="13" max="13" width="18.42578125" style="1" customWidth="1"/>
    <col min="14" max="14" width="20.5703125" style="1" customWidth="1"/>
    <col min="15" max="16384" width="9.140625" style="1"/>
  </cols>
  <sheetData>
    <row r="1" spans="1:15" ht="22.5" customHeight="1" x14ac:dyDescent="0.25">
      <c r="I1" s="235" t="s">
        <v>197</v>
      </c>
      <c r="J1" s="235"/>
      <c r="K1" s="235"/>
      <c r="L1" s="235"/>
      <c r="M1" s="235"/>
    </row>
    <row r="2" spans="1:15" ht="66.75" customHeight="1" x14ac:dyDescent="0.25">
      <c r="I2" s="172" t="s">
        <v>0</v>
      </c>
      <c r="J2" s="172"/>
      <c r="K2" s="172"/>
      <c r="L2" s="172"/>
      <c r="M2" s="172"/>
    </row>
    <row r="3" spans="1:15" ht="66" customHeight="1" x14ac:dyDescent="0.25">
      <c r="A3" s="173" t="s">
        <v>143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5" x14ac:dyDescent="0.25">
      <c r="A4" s="174"/>
      <c r="B4" s="175"/>
      <c r="C4" s="178" t="s">
        <v>1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</row>
    <row r="5" spans="1:15" x14ac:dyDescent="0.25">
      <c r="A5" s="176"/>
      <c r="B5" s="177"/>
      <c r="C5" s="181" t="s">
        <v>2</v>
      </c>
      <c r="D5" s="182"/>
      <c r="E5" s="182"/>
      <c r="F5" s="182"/>
      <c r="G5" s="182"/>
      <c r="H5" s="182"/>
      <c r="I5" s="182"/>
      <c r="J5" s="182"/>
      <c r="K5" s="182"/>
      <c r="L5" s="182"/>
      <c r="M5" s="183"/>
    </row>
    <row r="6" spans="1:15" x14ac:dyDescent="0.25">
      <c r="A6" s="200" t="s">
        <v>3</v>
      </c>
      <c r="B6" s="168" t="s">
        <v>4</v>
      </c>
      <c r="C6" s="168" t="s">
        <v>5</v>
      </c>
      <c r="D6" s="168" t="s">
        <v>6</v>
      </c>
      <c r="E6" s="168" t="s">
        <v>7</v>
      </c>
      <c r="F6" s="168" t="s">
        <v>8</v>
      </c>
      <c r="G6" s="168" t="s">
        <v>9</v>
      </c>
      <c r="H6" s="181" t="s">
        <v>10</v>
      </c>
      <c r="I6" s="182"/>
      <c r="J6" s="182"/>
      <c r="K6" s="182"/>
      <c r="L6" s="183"/>
      <c r="M6" s="187" t="s">
        <v>11</v>
      </c>
    </row>
    <row r="7" spans="1:15" x14ac:dyDescent="0.25">
      <c r="A7" s="201"/>
      <c r="B7" s="169"/>
      <c r="C7" s="169"/>
      <c r="D7" s="188"/>
      <c r="E7" s="188"/>
      <c r="F7" s="188"/>
      <c r="G7" s="169"/>
      <c r="H7" s="47" t="s">
        <v>12</v>
      </c>
      <c r="I7" s="2" t="s">
        <v>13</v>
      </c>
      <c r="J7" s="2" t="s">
        <v>14</v>
      </c>
      <c r="K7" s="48" t="s">
        <v>15</v>
      </c>
      <c r="L7" s="2" t="s">
        <v>16</v>
      </c>
      <c r="M7" s="188"/>
    </row>
    <row r="8" spans="1:15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2">
        <v>9</v>
      </c>
      <c r="J8" s="2">
        <v>10</v>
      </c>
      <c r="K8" s="48">
        <v>11</v>
      </c>
      <c r="L8" s="2">
        <v>12</v>
      </c>
      <c r="M8" s="2">
        <v>13</v>
      </c>
    </row>
    <row r="9" spans="1:15" x14ac:dyDescent="0.25">
      <c r="A9" s="6"/>
      <c r="B9" s="7"/>
      <c r="C9" s="8"/>
      <c r="D9" s="17"/>
      <c r="E9" s="17"/>
      <c r="F9" s="17"/>
      <c r="G9" s="8"/>
      <c r="H9" s="9"/>
      <c r="I9" s="9"/>
      <c r="J9" s="9"/>
      <c r="K9" s="124"/>
      <c r="L9" s="9"/>
      <c r="M9" s="9"/>
    </row>
    <row r="10" spans="1:15" x14ac:dyDescent="0.25">
      <c r="A10" s="189">
        <v>1</v>
      </c>
      <c r="B10" s="192" t="s">
        <v>17</v>
      </c>
      <c r="C10" s="195" t="s">
        <v>131</v>
      </c>
      <c r="D10" s="198">
        <v>2015</v>
      </c>
      <c r="E10" s="198">
        <v>2018</v>
      </c>
      <c r="F10" s="198"/>
      <c r="G10" s="3" t="s">
        <v>18</v>
      </c>
      <c r="H10" s="21" t="s">
        <v>19</v>
      </c>
      <c r="I10" s="22" t="s">
        <v>19</v>
      </c>
      <c r="J10" s="23" t="s">
        <v>19</v>
      </c>
      <c r="K10" s="125" t="s">
        <v>19</v>
      </c>
      <c r="L10" s="23" t="s">
        <v>19</v>
      </c>
      <c r="M10" s="158">
        <f>M11+M12+M13</f>
        <v>303292.30499999993</v>
      </c>
      <c r="N10" s="50"/>
    </row>
    <row r="11" spans="1:15" ht="29.25" customHeight="1" x14ac:dyDescent="0.25">
      <c r="A11" s="190"/>
      <c r="B11" s="193"/>
      <c r="C11" s="196"/>
      <c r="D11" s="199"/>
      <c r="E11" s="199"/>
      <c r="F11" s="199"/>
      <c r="G11" s="46" t="s">
        <v>20</v>
      </c>
      <c r="H11" s="11"/>
      <c r="I11" s="11"/>
      <c r="J11" s="11"/>
      <c r="K11" s="126"/>
      <c r="L11" s="11"/>
      <c r="M11" s="104">
        <f>M14+M15+M17+M23+M24+M25+M26+M27+M28+M29+M31+M34+M36+M37+M38+M44+M45+M46+M21+M47+M48+M49+M50+M52+M51+M53+M54+M55+M56+M58+M60</f>
        <v>190354.39999999997</v>
      </c>
      <c r="O11" s="12"/>
    </row>
    <row r="12" spans="1:15" ht="42" customHeight="1" x14ac:dyDescent="0.25">
      <c r="A12" s="190"/>
      <c r="B12" s="193"/>
      <c r="C12" s="196"/>
      <c r="D12" s="199"/>
      <c r="E12" s="199"/>
      <c r="F12" s="199"/>
      <c r="G12" s="46" t="s">
        <v>21</v>
      </c>
      <c r="H12" s="13"/>
      <c r="I12" s="13"/>
      <c r="J12" s="5"/>
      <c r="K12" s="127"/>
      <c r="L12" s="5"/>
      <c r="M12" s="159">
        <f>M41+M42+M32+M35+M18+M59</f>
        <v>112937.905</v>
      </c>
    </row>
    <row r="13" spans="1:15" ht="30" customHeight="1" x14ac:dyDescent="0.25">
      <c r="A13" s="191"/>
      <c r="B13" s="194"/>
      <c r="C13" s="197"/>
      <c r="D13" s="188"/>
      <c r="E13" s="188"/>
      <c r="F13" s="188"/>
      <c r="G13" s="46" t="s">
        <v>22</v>
      </c>
      <c r="H13" s="11"/>
      <c r="I13" s="10"/>
      <c r="J13" s="11"/>
      <c r="K13" s="126"/>
      <c r="L13" s="11"/>
      <c r="M13" s="108">
        <f>M40+M19+M22+M43</f>
        <v>0</v>
      </c>
    </row>
    <row r="14" spans="1:15" ht="47.25" hidden="1" customHeight="1" x14ac:dyDescent="0.25">
      <c r="A14" s="27"/>
      <c r="B14" s="4" t="s">
        <v>24</v>
      </c>
      <c r="C14" s="146" t="s">
        <v>131</v>
      </c>
      <c r="D14" s="2">
        <v>2015</v>
      </c>
      <c r="E14" s="2">
        <v>2015</v>
      </c>
      <c r="F14" s="48" t="s">
        <v>25</v>
      </c>
      <c r="G14" s="4" t="s">
        <v>26</v>
      </c>
      <c r="H14" s="24">
        <v>960</v>
      </c>
      <c r="I14" s="24" t="s">
        <v>27</v>
      </c>
      <c r="J14" s="24" t="s">
        <v>28</v>
      </c>
      <c r="K14" s="123" t="s">
        <v>29</v>
      </c>
      <c r="L14" s="24" t="s">
        <v>30</v>
      </c>
      <c r="M14" s="102"/>
    </row>
    <row r="15" spans="1:15" ht="30.75" hidden="1" customHeight="1" x14ac:dyDescent="0.25">
      <c r="A15" s="27"/>
      <c r="B15" s="4" t="s">
        <v>32</v>
      </c>
      <c r="C15" s="146" t="s">
        <v>131</v>
      </c>
      <c r="D15" s="2">
        <v>2015</v>
      </c>
      <c r="E15" s="2">
        <v>2015</v>
      </c>
      <c r="F15" s="48" t="s">
        <v>33</v>
      </c>
      <c r="G15" s="4" t="s">
        <v>26</v>
      </c>
      <c r="H15" s="24" t="s">
        <v>34</v>
      </c>
      <c r="I15" s="24" t="s">
        <v>27</v>
      </c>
      <c r="J15" s="24" t="s">
        <v>28</v>
      </c>
      <c r="K15" s="123" t="s">
        <v>35</v>
      </c>
      <c r="L15" s="24" t="s">
        <v>30</v>
      </c>
      <c r="M15" s="102"/>
    </row>
    <row r="16" spans="1:15" ht="30.75" customHeight="1" x14ac:dyDescent="0.25">
      <c r="A16" s="202" t="s">
        <v>23</v>
      </c>
      <c r="B16" s="170" t="s">
        <v>37</v>
      </c>
      <c r="C16" s="168" t="s">
        <v>131</v>
      </c>
      <c r="D16" s="170">
        <v>2015</v>
      </c>
      <c r="E16" s="170">
        <v>2016</v>
      </c>
      <c r="F16" s="184">
        <v>0.99253000000000002</v>
      </c>
      <c r="G16" s="65" t="s">
        <v>18</v>
      </c>
      <c r="H16" s="66" t="s">
        <v>19</v>
      </c>
      <c r="I16" s="66" t="s">
        <v>19</v>
      </c>
      <c r="J16" s="66" t="s">
        <v>19</v>
      </c>
      <c r="K16" s="128" t="s">
        <v>19</v>
      </c>
      <c r="L16" s="67" t="s">
        <v>19</v>
      </c>
      <c r="M16" s="59">
        <f>M17+M19+M18</f>
        <v>75000</v>
      </c>
    </row>
    <row r="17" spans="1:16" ht="30.75" customHeight="1" x14ac:dyDescent="0.25">
      <c r="A17" s="203"/>
      <c r="B17" s="205"/>
      <c r="C17" s="206"/>
      <c r="D17" s="205"/>
      <c r="E17" s="205"/>
      <c r="F17" s="185"/>
      <c r="G17" s="51" t="s">
        <v>26</v>
      </c>
      <c r="H17" s="52" t="s">
        <v>34</v>
      </c>
      <c r="I17" s="52" t="s">
        <v>27</v>
      </c>
      <c r="J17" s="52" t="s">
        <v>28</v>
      </c>
      <c r="K17" s="129" t="s">
        <v>161</v>
      </c>
      <c r="L17" s="52" t="s">
        <v>30</v>
      </c>
      <c r="M17" s="53">
        <v>75000</v>
      </c>
    </row>
    <row r="18" spans="1:16" ht="46.5" hidden="1" customHeight="1" x14ac:dyDescent="0.25">
      <c r="A18" s="203"/>
      <c r="B18" s="205"/>
      <c r="C18" s="206"/>
      <c r="D18" s="205"/>
      <c r="E18" s="205"/>
      <c r="F18" s="185"/>
      <c r="G18" s="51" t="s">
        <v>21</v>
      </c>
      <c r="H18" s="52" t="s">
        <v>34</v>
      </c>
      <c r="I18" s="52" t="s">
        <v>27</v>
      </c>
      <c r="J18" s="52" t="s">
        <v>28</v>
      </c>
      <c r="K18" s="129" t="s">
        <v>135</v>
      </c>
      <c r="L18" s="52" t="s">
        <v>30</v>
      </c>
      <c r="M18" s="78"/>
    </row>
    <row r="19" spans="1:16" ht="30.75" hidden="1" customHeight="1" x14ac:dyDescent="0.25">
      <c r="A19" s="204"/>
      <c r="B19" s="171"/>
      <c r="C19" s="169"/>
      <c r="D19" s="171"/>
      <c r="E19" s="171"/>
      <c r="F19" s="186"/>
      <c r="G19" s="51" t="s">
        <v>22</v>
      </c>
      <c r="H19" s="52" t="s">
        <v>34</v>
      </c>
      <c r="I19" s="52" t="s">
        <v>27</v>
      </c>
      <c r="J19" s="52" t="s">
        <v>28</v>
      </c>
      <c r="K19" s="129" t="s">
        <v>135</v>
      </c>
      <c r="L19" s="52" t="s">
        <v>30</v>
      </c>
      <c r="M19" s="53"/>
    </row>
    <row r="20" spans="1:16" ht="30.75" hidden="1" customHeight="1" x14ac:dyDescent="0.25">
      <c r="A20" s="84"/>
      <c r="B20" s="210" t="s">
        <v>39</v>
      </c>
      <c r="C20" s="146" t="s">
        <v>131</v>
      </c>
      <c r="D20" s="148">
        <v>2015</v>
      </c>
      <c r="E20" s="148">
        <v>2015</v>
      </c>
      <c r="F20" s="87" t="s">
        <v>40</v>
      </c>
      <c r="G20" s="65" t="s">
        <v>18</v>
      </c>
      <c r="H20" s="66" t="s">
        <v>19</v>
      </c>
      <c r="I20" s="66" t="s">
        <v>19</v>
      </c>
      <c r="J20" s="66" t="s">
        <v>19</v>
      </c>
      <c r="K20" s="128" t="s">
        <v>19</v>
      </c>
      <c r="L20" s="67" t="s">
        <v>19</v>
      </c>
      <c r="M20" s="80">
        <f>M21+M22</f>
        <v>0</v>
      </c>
    </row>
    <row r="21" spans="1:16" ht="30.75" hidden="1" customHeight="1" x14ac:dyDescent="0.25">
      <c r="A21" s="85"/>
      <c r="B21" s="210"/>
      <c r="C21" s="147"/>
      <c r="D21" s="86"/>
      <c r="E21" s="86"/>
      <c r="F21" s="88"/>
      <c r="G21" s="51" t="s">
        <v>26</v>
      </c>
      <c r="H21" s="52" t="s">
        <v>34</v>
      </c>
      <c r="I21" s="52" t="s">
        <v>27</v>
      </c>
      <c r="J21" s="52" t="s">
        <v>28</v>
      </c>
      <c r="K21" s="129" t="s">
        <v>41</v>
      </c>
      <c r="L21" s="52" t="s">
        <v>30</v>
      </c>
      <c r="M21" s="53"/>
    </row>
    <row r="22" spans="1:16" ht="46.5" hidden="1" customHeight="1" x14ac:dyDescent="0.25">
      <c r="A22" s="85"/>
      <c r="B22" s="86"/>
      <c r="C22" s="147"/>
      <c r="D22" s="86"/>
      <c r="E22" s="86"/>
      <c r="F22" s="88"/>
      <c r="G22" s="51" t="s">
        <v>22</v>
      </c>
      <c r="H22" s="52" t="s">
        <v>34</v>
      </c>
      <c r="I22" s="52" t="s">
        <v>27</v>
      </c>
      <c r="J22" s="52" t="s">
        <v>28</v>
      </c>
      <c r="K22" s="129" t="s">
        <v>135</v>
      </c>
      <c r="L22" s="52" t="s">
        <v>30</v>
      </c>
      <c r="M22" s="53"/>
    </row>
    <row r="23" spans="1:16" ht="32.25" hidden="1" customHeight="1" x14ac:dyDescent="0.25">
      <c r="A23" s="27"/>
      <c r="B23" s="4" t="s">
        <v>43</v>
      </c>
      <c r="C23" s="146" t="s">
        <v>131</v>
      </c>
      <c r="D23" s="2">
        <v>2015</v>
      </c>
      <c r="E23" s="2">
        <v>2015</v>
      </c>
      <c r="F23" s="48" t="s">
        <v>33</v>
      </c>
      <c r="G23" s="4" t="s">
        <v>26</v>
      </c>
      <c r="H23" s="24" t="s">
        <v>34</v>
      </c>
      <c r="I23" s="24" t="s">
        <v>44</v>
      </c>
      <c r="J23" s="24" t="s">
        <v>45</v>
      </c>
      <c r="K23" s="123" t="s">
        <v>46</v>
      </c>
      <c r="L23" s="24" t="s">
        <v>47</v>
      </c>
      <c r="M23" s="34"/>
    </row>
    <row r="24" spans="1:16" ht="33" hidden="1" customHeight="1" x14ac:dyDescent="0.25">
      <c r="A24" s="27"/>
      <c r="B24" s="4" t="s">
        <v>49</v>
      </c>
      <c r="C24" s="146" t="s">
        <v>131</v>
      </c>
      <c r="D24" s="2">
        <v>2015</v>
      </c>
      <c r="E24" s="2">
        <v>2015</v>
      </c>
      <c r="F24" s="48" t="s">
        <v>50</v>
      </c>
      <c r="G24" s="4" t="s">
        <v>26</v>
      </c>
      <c r="H24" s="24" t="s">
        <v>34</v>
      </c>
      <c r="I24" s="24" t="s">
        <v>44</v>
      </c>
      <c r="J24" s="24" t="s">
        <v>45</v>
      </c>
      <c r="K24" s="123" t="s">
        <v>51</v>
      </c>
      <c r="L24" s="24" t="s">
        <v>47</v>
      </c>
      <c r="M24" s="89"/>
    </row>
    <row r="25" spans="1:16" ht="33.75" hidden="1" customHeight="1" x14ac:dyDescent="0.25">
      <c r="A25" s="27"/>
      <c r="B25" s="4" t="s">
        <v>53</v>
      </c>
      <c r="C25" s="47" t="s">
        <v>131</v>
      </c>
      <c r="D25" s="2">
        <v>2015</v>
      </c>
      <c r="E25" s="2">
        <v>2015</v>
      </c>
      <c r="F25" s="48" t="s">
        <v>50</v>
      </c>
      <c r="G25" s="4" t="s">
        <v>26</v>
      </c>
      <c r="H25" s="24" t="s">
        <v>34</v>
      </c>
      <c r="I25" s="24" t="s">
        <v>44</v>
      </c>
      <c r="J25" s="24" t="s">
        <v>45</v>
      </c>
      <c r="K25" s="123" t="s">
        <v>54</v>
      </c>
      <c r="L25" s="24" t="s">
        <v>47</v>
      </c>
      <c r="M25" s="34"/>
    </row>
    <row r="26" spans="1:16" ht="43.5" hidden="1" customHeight="1" x14ac:dyDescent="0.25">
      <c r="A26" s="27"/>
      <c r="B26" s="4" t="s">
        <v>56</v>
      </c>
      <c r="C26" s="146" t="s">
        <v>131</v>
      </c>
      <c r="D26" s="2">
        <v>2015</v>
      </c>
      <c r="E26" s="2">
        <v>2015</v>
      </c>
      <c r="F26" s="48" t="s">
        <v>50</v>
      </c>
      <c r="G26" s="4" t="s">
        <v>26</v>
      </c>
      <c r="H26" s="24" t="s">
        <v>34</v>
      </c>
      <c r="I26" s="24" t="s">
        <v>44</v>
      </c>
      <c r="J26" s="24" t="s">
        <v>45</v>
      </c>
      <c r="K26" s="123" t="s">
        <v>57</v>
      </c>
      <c r="L26" s="24" t="s">
        <v>47</v>
      </c>
      <c r="M26" s="89"/>
    </row>
    <row r="27" spans="1:16" ht="30.75" hidden="1" customHeight="1" x14ac:dyDescent="0.25">
      <c r="A27" s="27"/>
      <c r="B27" s="4" t="s">
        <v>59</v>
      </c>
      <c r="C27" s="146" t="s">
        <v>131</v>
      </c>
      <c r="D27" s="2">
        <v>2015</v>
      </c>
      <c r="E27" s="2">
        <v>2015</v>
      </c>
      <c r="F27" s="48" t="s">
        <v>60</v>
      </c>
      <c r="G27" s="4" t="s">
        <v>26</v>
      </c>
      <c r="H27" s="24" t="s">
        <v>34</v>
      </c>
      <c r="I27" s="24" t="s">
        <v>61</v>
      </c>
      <c r="J27" s="24" t="s">
        <v>62</v>
      </c>
      <c r="K27" s="123" t="s">
        <v>63</v>
      </c>
      <c r="L27" s="24" t="s">
        <v>30</v>
      </c>
      <c r="M27" s="5"/>
      <c r="P27" s="54"/>
    </row>
    <row r="28" spans="1:16" ht="33" customHeight="1" x14ac:dyDescent="0.25">
      <c r="A28" s="202" t="s">
        <v>31</v>
      </c>
      <c r="B28" s="166" t="s">
        <v>65</v>
      </c>
      <c r="C28" s="168" t="s">
        <v>131</v>
      </c>
      <c r="D28" s="170">
        <v>2015</v>
      </c>
      <c r="E28" s="170">
        <v>2016</v>
      </c>
      <c r="F28" s="184" t="s">
        <v>66</v>
      </c>
      <c r="G28" s="4" t="s">
        <v>26</v>
      </c>
      <c r="H28" s="24" t="s">
        <v>34</v>
      </c>
      <c r="I28" s="24" t="s">
        <v>61</v>
      </c>
      <c r="J28" s="24" t="s">
        <v>62</v>
      </c>
      <c r="K28" s="123" t="s">
        <v>162</v>
      </c>
      <c r="L28" s="24" t="s">
        <v>30</v>
      </c>
      <c r="M28" s="5">
        <f>40000-23550</f>
        <v>16450</v>
      </c>
      <c r="N28" s="211">
        <f>M28+M29</f>
        <v>16450</v>
      </c>
    </row>
    <row r="29" spans="1:16" ht="29.25" hidden="1" customHeight="1" x14ac:dyDescent="0.25">
      <c r="A29" s="204"/>
      <c r="B29" s="167"/>
      <c r="C29" s="169"/>
      <c r="D29" s="171"/>
      <c r="E29" s="171"/>
      <c r="F29" s="186"/>
      <c r="G29" s="4" t="s">
        <v>26</v>
      </c>
      <c r="H29" s="24" t="s">
        <v>34</v>
      </c>
      <c r="I29" s="24" t="s">
        <v>61</v>
      </c>
      <c r="J29" s="24" t="s">
        <v>62</v>
      </c>
      <c r="K29" s="123" t="s">
        <v>67</v>
      </c>
      <c r="L29" s="24" t="s">
        <v>69</v>
      </c>
      <c r="M29" s="5">
        <v>0</v>
      </c>
      <c r="N29" s="211"/>
    </row>
    <row r="30" spans="1:16" ht="15.75" customHeight="1" x14ac:dyDescent="0.25">
      <c r="A30" s="202" t="s">
        <v>36</v>
      </c>
      <c r="B30" s="166" t="s">
        <v>70</v>
      </c>
      <c r="C30" s="168" t="s">
        <v>131</v>
      </c>
      <c r="D30" s="213">
        <v>2015</v>
      </c>
      <c r="E30" s="213">
        <v>2016</v>
      </c>
      <c r="F30" s="207" t="s">
        <v>71</v>
      </c>
      <c r="G30" s="57" t="s">
        <v>84</v>
      </c>
      <c r="H30" s="58" t="s">
        <v>19</v>
      </c>
      <c r="I30" s="58" t="s">
        <v>19</v>
      </c>
      <c r="J30" s="58" t="s">
        <v>19</v>
      </c>
      <c r="K30" s="130" t="s">
        <v>19</v>
      </c>
      <c r="L30" s="58" t="s">
        <v>19</v>
      </c>
      <c r="M30" s="70">
        <f>M31+M32</f>
        <v>39494.299999999996</v>
      </c>
      <c r="N30" s="56"/>
    </row>
    <row r="31" spans="1:16" ht="31.5" customHeight="1" x14ac:dyDescent="0.25">
      <c r="A31" s="203"/>
      <c r="B31" s="212"/>
      <c r="C31" s="206"/>
      <c r="D31" s="214"/>
      <c r="E31" s="214"/>
      <c r="F31" s="208"/>
      <c r="G31" s="150" t="s">
        <v>26</v>
      </c>
      <c r="H31" s="29" t="s">
        <v>34</v>
      </c>
      <c r="I31" s="29" t="s">
        <v>61</v>
      </c>
      <c r="J31" s="29" t="s">
        <v>62</v>
      </c>
      <c r="K31" s="131" t="s">
        <v>163</v>
      </c>
      <c r="L31" s="29" t="s">
        <v>30</v>
      </c>
      <c r="M31" s="55">
        <f>14007.22-4086.6+0.08</f>
        <v>9920.6999999999989</v>
      </c>
    </row>
    <row r="32" spans="1:16" ht="39.75" customHeight="1" x14ac:dyDescent="0.25">
      <c r="A32" s="204"/>
      <c r="B32" s="167"/>
      <c r="C32" s="169"/>
      <c r="D32" s="215"/>
      <c r="E32" s="215"/>
      <c r="F32" s="209"/>
      <c r="G32" s="69" t="s">
        <v>21</v>
      </c>
      <c r="H32" s="29" t="s">
        <v>34</v>
      </c>
      <c r="I32" s="29" t="s">
        <v>61</v>
      </c>
      <c r="J32" s="29" t="s">
        <v>62</v>
      </c>
      <c r="K32" s="131" t="s">
        <v>164</v>
      </c>
      <c r="L32" s="29" t="s">
        <v>30</v>
      </c>
      <c r="M32" s="79">
        <v>29573.599999999999</v>
      </c>
    </row>
    <row r="33" spans="1:15" ht="18.75" customHeight="1" x14ac:dyDescent="0.25">
      <c r="A33" s="202" t="s">
        <v>38</v>
      </c>
      <c r="B33" s="166" t="s">
        <v>72</v>
      </c>
      <c r="C33" s="168" t="s">
        <v>131</v>
      </c>
      <c r="D33" s="213">
        <v>2015</v>
      </c>
      <c r="E33" s="213">
        <v>2016</v>
      </c>
      <c r="F33" s="207" t="s">
        <v>71</v>
      </c>
      <c r="G33" s="68" t="s">
        <v>84</v>
      </c>
      <c r="H33" s="61" t="s">
        <v>19</v>
      </c>
      <c r="I33" s="61" t="s">
        <v>19</v>
      </c>
      <c r="J33" s="61" t="s">
        <v>19</v>
      </c>
      <c r="K33" s="132" t="s">
        <v>19</v>
      </c>
      <c r="L33" s="61" t="s">
        <v>19</v>
      </c>
      <c r="M33" s="71">
        <f>M34+M35</f>
        <v>40486.800000000003</v>
      </c>
    </row>
    <row r="34" spans="1:15" ht="30" customHeight="1" x14ac:dyDescent="0.25">
      <c r="A34" s="203"/>
      <c r="B34" s="212"/>
      <c r="C34" s="206"/>
      <c r="D34" s="214"/>
      <c r="E34" s="214"/>
      <c r="F34" s="208"/>
      <c r="G34" s="150" t="s">
        <v>26</v>
      </c>
      <c r="H34" s="29" t="s">
        <v>34</v>
      </c>
      <c r="I34" s="29" t="s">
        <v>61</v>
      </c>
      <c r="J34" s="29" t="s">
        <v>62</v>
      </c>
      <c r="K34" s="131" t="s">
        <v>165</v>
      </c>
      <c r="L34" s="29" t="s">
        <v>30</v>
      </c>
      <c r="M34" s="55">
        <f>13659.6-2000</f>
        <v>11659.6</v>
      </c>
    </row>
    <row r="35" spans="1:15" ht="39.75" customHeight="1" x14ac:dyDescent="0.25">
      <c r="A35" s="204"/>
      <c r="B35" s="167"/>
      <c r="C35" s="169"/>
      <c r="D35" s="215"/>
      <c r="E35" s="215"/>
      <c r="F35" s="209"/>
      <c r="G35" s="69" t="s">
        <v>21</v>
      </c>
      <c r="H35" s="29" t="s">
        <v>34</v>
      </c>
      <c r="I35" s="29" t="s">
        <v>61</v>
      </c>
      <c r="J35" s="29" t="s">
        <v>62</v>
      </c>
      <c r="K35" s="131" t="s">
        <v>164</v>
      </c>
      <c r="L35" s="29" t="s">
        <v>30</v>
      </c>
      <c r="M35" s="79">
        <v>28827.200000000001</v>
      </c>
    </row>
    <row r="36" spans="1:15" ht="36.75" customHeight="1" x14ac:dyDescent="0.25">
      <c r="A36" s="27" t="s">
        <v>42</v>
      </c>
      <c r="B36" s="4" t="s">
        <v>73</v>
      </c>
      <c r="C36" s="146" t="s">
        <v>131</v>
      </c>
      <c r="D36" s="150">
        <v>2015</v>
      </c>
      <c r="E36" s="150">
        <v>2017</v>
      </c>
      <c r="F36" s="49" t="s">
        <v>74</v>
      </c>
      <c r="G36" s="150" t="s">
        <v>26</v>
      </c>
      <c r="H36" s="29" t="s">
        <v>34</v>
      </c>
      <c r="I36" s="29" t="s">
        <v>61</v>
      </c>
      <c r="J36" s="29" t="s">
        <v>75</v>
      </c>
      <c r="K36" s="131" t="s">
        <v>166</v>
      </c>
      <c r="L36" s="29" t="s">
        <v>30</v>
      </c>
      <c r="M36" s="30">
        <v>30000</v>
      </c>
    </row>
    <row r="37" spans="1:15" ht="36.75" hidden="1" customHeight="1" x14ac:dyDescent="0.25">
      <c r="A37" s="27"/>
      <c r="B37" s="4" t="s">
        <v>76</v>
      </c>
      <c r="C37" s="146" t="s">
        <v>131</v>
      </c>
      <c r="D37" s="150">
        <v>2015</v>
      </c>
      <c r="E37" s="150">
        <v>2015</v>
      </c>
      <c r="F37" s="49" t="s">
        <v>77</v>
      </c>
      <c r="G37" s="150" t="s">
        <v>26</v>
      </c>
      <c r="H37" s="29" t="s">
        <v>34</v>
      </c>
      <c r="I37" s="29" t="s">
        <v>78</v>
      </c>
      <c r="J37" s="29" t="s">
        <v>62</v>
      </c>
      <c r="K37" s="131" t="s">
        <v>79</v>
      </c>
      <c r="L37" s="29" t="s">
        <v>30</v>
      </c>
      <c r="M37" s="30"/>
    </row>
    <row r="38" spans="1:15" ht="45" hidden="1" x14ac:dyDescent="0.25">
      <c r="A38" s="27"/>
      <c r="B38" s="4" t="s">
        <v>80</v>
      </c>
      <c r="C38" s="47" t="s">
        <v>131</v>
      </c>
      <c r="D38" s="150">
        <v>2015</v>
      </c>
      <c r="E38" s="150">
        <v>2015</v>
      </c>
      <c r="F38" s="49" t="s">
        <v>50</v>
      </c>
      <c r="G38" s="150" t="s">
        <v>26</v>
      </c>
      <c r="H38" s="29" t="s">
        <v>34</v>
      </c>
      <c r="I38" s="29" t="s">
        <v>78</v>
      </c>
      <c r="J38" s="29" t="s">
        <v>62</v>
      </c>
      <c r="K38" s="131" t="s">
        <v>81</v>
      </c>
      <c r="L38" s="29" t="s">
        <v>47</v>
      </c>
      <c r="M38" s="55"/>
    </row>
    <row r="39" spans="1:15" ht="18" customHeight="1" x14ac:dyDescent="0.25">
      <c r="A39" s="234" t="s">
        <v>48</v>
      </c>
      <c r="B39" s="166" t="s">
        <v>82</v>
      </c>
      <c r="C39" s="218" t="s">
        <v>131</v>
      </c>
      <c r="D39" s="221">
        <v>2015</v>
      </c>
      <c r="E39" s="213">
        <v>2017</v>
      </c>
      <c r="F39" s="207" t="s">
        <v>83</v>
      </c>
      <c r="G39" s="60" t="s">
        <v>84</v>
      </c>
      <c r="H39" s="62"/>
      <c r="I39" s="62"/>
      <c r="J39" s="62"/>
      <c r="K39" s="133"/>
      <c r="L39" s="62"/>
      <c r="M39" s="141">
        <f>M41+M42+M44+M43</f>
        <v>54537.105000000003</v>
      </c>
      <c r="N39" s="15"/>
      <c r="O39" s="15"/>
    </row>
    <row r="40" spans="1:15" ht="30" hidden="1" customHeight="1" x14ac:dyDescent="0.25">
      <c r="A40" s="199"/>
      <c r="B40" s="199"/>
      <c r="C40" s="219"/>
      <c r="D40" s="222"/>
      <c r="E40" s="214"/>
      <c r="F40" s="216"/>
      <c r="G40" s="150" t="s">
        <v>22</v>
      </c>
      <c r="H40" s="29" t="s">
        <v>34</v>
      </c>
      <c r="I40" s="29" t="s">
        <v>85</v>
      </c>
      <c r="J40" s="29" t="s">
        <v>27</v>
      </c>
      <c r="K40" s="131" t="s">
        <v>86</v>
      </c>
      <c r="L40" s="29" t="s">
        <v>30</v>
      </c>
      <c r="M40" s="30">
        <f>6390.51-6390.51</f>
        <v>0</v>
      </c>
      <c r="N40" s="15"/>
      <c r="O40" s="15"/>
    </row>
    <row r="41" spans="1:15" ht="61.5" customHeight="1" x14ac:dyDescent="0.25">
      <c r="A41" s="199"/>
      <c r="B41" s="199"/>
      <c r="C41" s="219"/>
      <c r="D41" s="222"/>
      <c r="E41" s="214"/>
      <c r="F41" s="216"/>
      <c r="G41" s="239" t="s">
        <v>87</v>
      </c>
      <c r="H41" s="29" t="s">
        <v>34</v>
      </c>
      <c r="I41" s="29" t="s">
        <v>85</v>
      </c>
      <c r="J41" s="29" t="s">
        <v>27</v>
      </c>
      <c r="K41" s="131" t="s">
        <v>167</v>
      </c>
      <c r="L41" s="29" t="s">
        <v>30</v>
      </c>
      <c r="M41" s="31">
        <v>54537.105000000003</v>
      </c>
      <c r="N41" s="50">
        <f>M41+M42</f>
        <v>54537.105000000003</v>
      </c>
    </row>
    <row r="42" spans="1:15" ht="23.25" hidden="1" customHeight="1" x14ac:dyDescent="0.25">
      <c r="A42" s="199"/>
      <c r="B42" s="199"/>
      <c r="C42" s="219"/>
      <c r="D42" s="222"/>
      <c r="E42" s="214"/>
      <c r="F42" s="216"/>
      <c r="G42" s="240"/>
      <c r="H42" s="29" t="s">
        <v>89</v>
      </c>
      <c r="I42" s="29" t="s">
        <v>85</v>
      </c>
      <c r="J42" s="29" t="s">
        <v>27</v>
      </c>
      <c r="K42" s="131" t="s">
        <v>88</v>
      </c>
      <c r="L42" s="29" t="s">
        <v>30</v>
      </c>
      <c r="M42" s="32"/>
    </row>
    <row r="43" spans="1:15" ht="33" hidden="1" customHeight="1" x14ac:dyDescent="0.25">
      <c r="A43" s="199"/>
      <c r="B43" s="199"/>
      <c r="C43" s="219"/>
      <c r="D43" s="222"/>
      <c r="E43" s="214"/>
      <c r="F43" s="216"/>
      <c r="G43" s="107" t="s">
        <v>22</v>
      </c>
      <c r="H43" s="29"/>
      <c r="I43" s="29"/>
      <c r="J43" s="29"/>
      <c r="K43" s="131"/>
      <c r="L43" s="29"/>
      <c r="M43" s="30">
        <v>0</v>
      </c>
    </row>
    <row r="44" spans="1:15" ht="27.75" hidden="1" customHeight="1" x14ac:dyDescent="0.25">
      <c r="A44" s="188"/>
      <c r="B44" s="188"/>
      <c r="C44" s="220"/>
      <c r="D44" s="223"/>
      <c r="E44" s="215"/>
      <c r="F44" s="217"/>
      <c r="G44" s="150" t="s">
        <v>26</v>
      </c>
      <c r="H44" s="29"/>
      <c r="I44" s="29"/>
      <c r="J44" s="29"/>
      <c r="K44" s="131"/>
      <c r="L44" s="29"/>
      <c r="M44" s="32"/>
    </row>
    <row r="45" spans="1:15" ht="45" hidden="1" x14ac:dyDescent="0.25">
      <c r="A45" s="27"/>
      <c r="B45" s="33"/>
      <c r="C45" s="47" t="s">
        <v>131</v>
      </c>
      <c r="D45" s="2">
        <v>2015</v>
      </c>
      <c r="E45" s="2">
        <v>2015</v>
      </c>
      <c r="F45" s="48" t="s">
        <v>33</v>
      </c>
      <c r="G45" s="4" t="s">
        <v>26</v>
      </c>
      <c r="H45" s="24" t="s">
        <v>34</v>
      </c>
      <c r="I45" s="24" t="s">
        <v>44</v>
      </c>
      <c r="J45" s="24" t="s">
        <v>75</v>
      </c>
      <c r="K45" s="123" t="s">
        <v>91</v>
      </c>
      <c r="L45" s="24" t="s">
        <v>30</v>
      </c>
      <c r="M45" s="34"/>
    </row>
    <row r="46" spans="1:15" ht="45" hidden="1" x14ac:dyDescent="0.25">
      <c r="A46" s="27"/>
      <c r="B46" s="33"/>
      <c r="C46" s="146" t="s">
        <v>131</v>
      </c>
      <c r="D46" s="2">
        <v>2015</v>
      </c>
      <c r="E46" s="2">
        <v>2015</v>
      </c>
      <c r="F46" s="48" t="s">
        <v>33</v>
      </c>
      <c r="G46" s="4" t="s">
        <v>26</v>
      </c>
      <c r="H46" s="24" t="s">
        <v>34</v>
      </c>
      <c r="I46" s="24" t="s">
        <v>78</v>
      </c>
      <c r="J46" s="24" t="s">
        <v>62</v>
      </c>
      <c r="K46" s="123" t="s">
        <v>136</v>
      </c>
      <c r="L46" s="24" t="s">
        <v>30</v>
      </c>
      <c r="M46" s="5"/>
    </row>
    <row r="47" spans="1:15" ht="105" hidden="1" x14ac:dyDescent="0.25">
      <c r="A47" s="72"/>
      <c r="B47" s="81" t="s">
        <v>140</v>
      </c>
      <c r="C47" s="146" t="s">
        <v>131</v>
      </c>
      <c r="D47" s="2">
        <v>2015</v>
      </c>
      <c r="E47" s="2">
        <v>2015</v>
      </c>
      <c r="F47" s="48" t="s">
        <v>33</v>
      </c>
      <c r="G47" s="4" t="s">
        <v>26</v>
      </c>
      <c r="H47" s="24" t="s">
        <v>148</v>
      </c>
      <c r="I47" s="24" t="s">
        <v>138</v>
      </c>
      <c r="J47" s="24" t="s">
        <v>75</v>
      </c>
      <c r="K47" s="123" t="s">
        <v>139</v>
      </c>
      <c r="L47" s="24" t="s">
        <v>30</v>
      </c>
      <c r="M47" s="5">
        <f>5600-5600</f>
        <v>0</v>
      </c>
    </row>
    <row r="48" spans="1:15" ht="45" x14ac:dyDescent="0.25">
      <c r="A48" s="72" t="s">
        <v>52</v>
      </c>
      <c r="B48" s="81" t="s">
        <v>144</v>
      </c>
      <c r="C48" s="146" t="s">
        <v>131</v>
      </c>
      <c r="D48" s="148">
        <v>2016</v>
      </c>
      <c r="E48" s="148">
        <v>2016</v>
      </c>
      <c r="F48" s="149" t="s">
        <v>33</v>
      </c>
      <c r="G48" s="4" t="s">
        <v>26</v>
      </c>
      <c r="H48" s="24" t="s">
        <v>34</v>
      </c>
      <c r="I48" s="24" t="s">
        <v>44</v>
      </c>
      <c r="J48" s="24" t="s">
        <v>75</v>
      </c>
      <c r="K48" s="123" t="s">
        <v>168</v>
      </c>
      <c r="L48" s="24" t="s">
        <v>30</v>
      </c>
      <c r="M48" s="5">
        <v>1909.9</v>
      </c>
    </row>
    <row r="49" spans="1:13" ht="45" hidden="1" x14ac:dyDescent="0.25">
      <c r="A49" s="72" t="s">
        <v>55</v>
      </c>
      <c r="B49" s="33" t="s">
        <v>145</v>
      </c>
      <c r="C49" s="146" t="s">
        <v>131</v>
      </c>
      <c r="D49" s="148">
        <v>2016</v>
      </c>
      <c r="E49" s="148">
        <v>2017</v>
      </c>
      <c r="F49" s="149" t="s">
        <v>150</v>
      </c>
      <c r="G49" s="4" t="s">
        <v>26</v>
      </c>
      <c r="H49" s="24" t="s">
        <v>34</v>
      </c>
      <c r="I49" s="24" t="s">
        <v>44</v>
      </c>
      <c r="J49" s="24" t="s">
        <v>75</v>
      </c>
      <c r="K49" s="123" t="s">
        <v>151</v>
      </c>
      <c r="L49" s="24" t="s">
        <v>30</v>
      </c>
      <c r="M49" s="5">
        <v>0</v>
      </c>
    </row>
    <row r="50" spans="1:13" ht="45" hidden="1" x14ac:dyDescent="0.25">
      <c r="A50" s="72" t="s">
        <v>58</v>
      </c>
      <c r="B50" s="33" t="s">
        <v>146</v>
      </c>
      <c r="C50" s="146" t="s">
        <v>131</v>
      </c>
      <c r="D50" s="148">
        <v>2016</v>
      </c>
      <c r="E50" s="148">
        <v>2017</v>
      </c>
      <c r="F50" s="149" t="s">
        <v>152</v>
      </c>
      <c r="G50" s="4" t="s">
        <v>26</v>
      </c>
      <c r="H50" s="24" t="s">
        <v>34</v>
      </c>
      <c r="I50" s="24" t="s">
        <v>44</v>
      </c>
      <c r="J50" s="24" t="s">
        <v>75</v>
      </c>
      <c r="K50" s="123" t="s">
        <v>153</v>
      </c>
      <c r="L50" s="24" t="s">
        <v>30</v>
      </c>
      <c r="M50" s="5">
        <v>0</v>
      </c>
    </row>
    <row r="51" spans="1:13" ht="45" x14ac:dyDescent="0.25">
      <c r="A51" s="72" t="s">
        <v>55</v>
      </c>
      <c r="B51" s="33" t="s">
        <v>90</v>
      </c>
      <c r="C51" s="146" t="s">
        <v>131</v>
      </c>
      <c r="D51" s="148">
        <v>2015</v>
      </c>
      <c r="E51" s="148">
        <v>2016</v>
      </c>
      <c r="F51" s="149" t="s">
        <v>33</v>
      </c>
      <c r="G51" s="4" t="s">
        <v>26</v>
      </c>
      <c r="H51" s="24" t="s">
        <v>34</v>
      </c>
      <c r="I51" s="24" t="s">
        <v>44</v>
      </c>
      <c r="J51" s="24" t="s">
        <v>75</v>
      </c>
      <c r="K51" s="123" t="s">
        <v>169</v>
      </c>
      <c r="L51" s="24" t="s">
        <v>30</v>
      </c>
      <c r="M51" s="5">
        <v>3003.4</v>
      </c>
    </row>
    <row r="52" spans="1:13" ht="45" hidden="1" x14ac:dyDescent="0.25">
      <c r="A52" s="72" t="s">
        <v>68</v>
      </c>
      <c r="B52" s="33" t="s">
        <v>147</v>
      </c>
      <c r="C52" s="146" t="s">
        <v>131</v>
      </c>
      <c r="D52" s="148">
        <v>2016</v>
      </c>
      <c r="E52" s="148">
        <v>2016</v>
      </c>
      <c r="F52" s="149" t="s">
        <v>33</v>
      </c>
      <c r="G52" s="4" t="s">
        <v>26</v>
      </c>
      <c r="H52" s="24" t="s">
        <v>34</v>
      </c>
      <c r="I52" s="24" t="s">
        <v>138</v>
      </c>
      <c r="J52" s="24" t="s">
        <v>75</v>
      </c>
      <c r="K52" s="123" t="s">
        <v>154</v>
      </c>
      <c r="L52" s="24" t="s">
        <v>30</v>
      </c>
      <c r="M52" s="5">
        <v>0</v>
      </c>
    </row>
    <row r="53" spans="1:13" ht="105" x14ac:dyDescent="0.25">
      <c r="A53" s="72" t="s">
        <v>58</v>
      </c>
      <c r="B53" s="103" t="s">
        <v>140</v>
      </c>
      <c r="C53" s="146" t="s">
        <v>131</v>
      </c>
      <c r="D53" s="148">
        <v>2016</v>
      </c>
      <c r="E53" s="148">
        <v>2016</v>
      </c>
      <c r="F53" s="149" t="s">
        <v>33</v>
      </c>
      <c r="G53" s="4" t="s">
        <v>26</v>
      </c>
      <c r="H53" s="24" t="s">
        <v>34</v>
      </c>
      <c r="I53" s="24" t="s">
        <v>138</v>
      </c>
      <c r="J53" s="24" t="s">
        <v>75</v>
      </c>
      <c r="K53" s="123" t="s">
        <v>170</v>
      </c>
      <c r="L53" s="24" t="s">
        <v>30</v>
      </c>
      <c r="M53" s="5">
        <v>5600</v>
      </c>
    </row>
    <row r="54" spans="1:13" ht="45" x14ac:dyDescent="0.25">
      <c r="A54" s="72" t="s">
        <v>64</v>
      </c>
      <c r="B54" s="122" t="s">
        <v>157</v>
      </c>
      <c r="C54" s="146" t="s">
        <v>131</v>
      </c>
      <c r="D54" s="148">
        <v>2016</v>
      </c>
      <c r="E54" s="148">
        <v>2016</v>
      </c>
      <c r="F54" s="149" t="s">
        <v>33</v>
      </c>
      <c r="G54" s="4" t="s">
        <v>26</v>
      </c>
      <c r="H54" s="24" t="s">
        <v>34</v>
      </c>
      <c r="I54" s="24" t="s">
        <v>138</v>
      </c>
      <c r="J54" s="24" t="s">
        <v>75</v>
      </c>
      <c r="K54" s="123" t="s">
        <v>159</v>
      </c>
      <c r="L54" s="24" t="s">
        <v>30</v>
      </c>
      <c r="M54" s="5">
        <v>1200</v>
      </c>
    </row>
    <row r="55" spans="1:13" ht="45" x14ac:dyDescent="0.25">
      <c r="A55" s="72" t="s">
        <v>68</v>
      </c>
      <c r="B55" s="122" t="s">
        <v>158</v>
      </c>
      <c r="C55" s="146" t="s">
        <v>131</v>
      </c>
      <c r="D55" s="148">
        <v>2016</v>
      </c>
      <c r="E55" s="148">
        <v>2016</v>
      </c>
      <c r="F55" s="149" t="s">
        <v>33</v>
      </c>
      <c r="G55" s="4" t="s">
        <v>26</v>
      </c>
      <c r="H55" s="24" t="s">
        <v>34</v>
      </c>
      <c r="I55" s="24" t="s">
        <v>78</v>
      </c>
      <c r="J55" s="24" t="s">
        <v>62</v>
      </c>
      <c r="K55" s="123" t="s">
        <v>160</v>
      </c>
      <c r="L55" s="24" t="s">
        <v>30</v>
      </c>
      <c r="M55" s="5">
        <v>610.79999999999995</v>
      </c>
    </row>
    <row r="56" spans="1:13" ht="45" x14ac:dyDescent="0.25">
      <c r="A56" s="72" t="s">
        <v>182</v>
      </c>
      <c r="B56" s="122" t="s">
        <v>183</v>
      </c>
      <c r="C56" s="146" t="s">
        <v>131</v>
      </c>
      <c r="D56" s="148">
        <v>2016</v>
      </c>
      <c r="E56" s="148">
        <v>2016</v>
      </c>
      <c r="F56" s="149" t="s">
        <v>33</v>
      </c>
      <c r="G56" s="4" t="s">
        <v>26</v>
      </c>
      <c r="H56" s="24" t="s">
        <v>34</v>
      </c>
      <c r="I56" s="24" t="s">
        <v>61</v>
      </c>
      <c r="J56" s="24" t="s">
        <v>75</v>
      </c>
      <c r="K56" s="123" t="s">
        <v>194</v>
      </c>
      <c r="L56" s="24" t="s">
        <v>30</v>
      </c>
      <c r="M56" s="5">
        <v>5000</v>
      </c>
    </row>
    <row r="57" spans="1:13" x14ac:dyDescent="0.25">
      <c r="A57" s="202" t="s">
        <v>184</v>
      </c>
      <c r="B57" s="244" t="s">
        <v>185</v>
      </c>
      <c r="C57" s="168" t="s">
        <v>131</v>
      </c>
      <c r="D57" s="170">
        <v>2016</v>
      </c>
      <c r="E57" s="170">
        <v>2017</v>
      </c>
      <c r="F57" s="184" t="s">
        <v>71</v>
      </c>
      <c r="G57" s="68" t="s">
        <v>84</v>
      </c>
      <c r="H57" s="58" t="s">
        <v>19</v>
      </c>
      <c r="I57" s="58" t="s">
        <v>19</v>
      </c>
      <c r="J57" s="58" t="s">
        <v>19</v>
      </c>
      <c r="K57" s="130" t="s">
        <v>19</v>
      </c>
      <c r="L57" s="58" t="s">
        <v>19</v>
      </c>
      <c r="M57" s="59">
        <f>M58+M59</f>
        <v>25000</v>
      </c>
    </row>
    <row r="58" spans="1:13" ht="30" x14ac:dyDescent="0.25">
      <c r="A58" s="203"/>
      <c r="B58" s="245"/>
      <c r="C58" s="206"/>
      <c r="D58" s="205"/>
      <c r="E58" s="205"/>
      <c r="F58" s="185"/>
      <c r="G58" s="150" t="s">
        <v>26</v>
      </c>
      <c r="H58" s="24" t="s">
        <v>34</v>
      </c>
      <c r="I58" s="24" t="s">
        <v>61</v>
      </c>
      <c r="J58" s="24" t="s">
        <v>62</v>
      </c>
      <c r="K58" s="123" t="s">
        <v>195</v>
      </c>
      <c r="L58" s="24" t="s">
        <v>30</v>
      </c>
      <c r="M58" s="5">
        <v>25000</v>
      </c>
    </row>
    <row r="59" spans="1:13" ht="38.25" hidden="1" x14ac:dyDescent="0.25">
      <c r="A59" s="204"/>
      <c r="B59" s="246"/>
      <c r="C59" s="169"/>
      <c r="D59" s="171"/>
      <c r="E59" s="171"/>
      <c r="F59" s="186"/>
      <c r="G59" s="69" t="s">
        <v>21</v>
      </c>
      <c r="H59" s="24" t="s">
        <v>34</v>
      </c>
      <c r="I59" s="24" t="s">
        <v>61</v>
      </c>
      <c r="J59" s="24" t="s">
        <v>62</v>
      </c>
      <c r="K59" s="123" t="s">
        <v>186</v>
      </c>
      <c r="L59" s="24" t="s">
        <v>30</v>
      </c>
      <c r="M59" s="5"/>
    </row>
    <row r="60" spans="1:13" ht="45" x14ac:dyDescent="0.25">
      <c r="A60" s="164" t="s">
        <v>191</v>
      </c>
      <c r="B60" s="165" t="s">
        <v>193</v>
      </c>
      <c r="C60" s="47" t="s">
        <v>131</v>
      </c>
      <c r="D60" s="2">
        <v>2016</v>
      </c>
      <c r="E60" s="2">
        <v>2016</v>
      </c>
      <c r="F60" s="48" t="s">
        <v>33</v>
      </c>
      <c r="G60" s="163" t="s">
        <v>26</v>
      </c>
      <c r="H60" s="24" t="s">
        <v>192</v>
      </c>
      <c r="I60" s="24" t="s">
        <v>44</v>
      </c>
      <c r="J60" s="24" t="s">
        <v>75</v>
      </c>
      <c r="K60" s="123" t="s">
        <v>196</v>
      </c>
      <c r="L60" s="24" t="s">
        <v>30</v>
      </c>
      <c r="M60" s="5">
        <v>5000</v>
      </c>
    </row>
    <row r="61" spans="1:13" ht="15" customHeight="1" x14ac:dyDescent="0.25">
      <c r="A61" s="224">
        <v>2</v>
      </c>
      <c r="B61" s="227" t="s">
        <v>92</v>
      </c>
      <c r="C61" s="195" t="s">
        <v>131</v>
      </c>
      <c r="D61" s="198">
        <v>2015</v>
      </c>
      <c r="E61" s="198">
        <v>2018</v>
      </c>
      <c r="F61" s="241"/>
      <c r="G61" s="3" t="s">
        <v>18</v>
      </c>
      <c r="H61" s="25" t="s">
        <v>19</v>
      </c>
      <c r="I61" s="26" t="s">
        <v>19</v>
      </c>
      <c r="J61" s="26" t="s">
        <v>19</v>
      </c>
      <c r="K61" s="134" t="s">
        <v>19</v>
      </c>
      <c r="L61" s="26" t="s">
        <v>19</v>
      </c>
      <c r="M61" s="82">
        <f>M62+M63+M64</f>
        <v>57528.53</v>
      </c>
    </row>
    <row r="62" spans="1:13" ht="28.5" x14ac:dyDescent="0.25">
      <c r="A62" s="225"/>
      <c r="B62" s="228"/>
      <c r="C62" s="230"/>
      <c r="D62" s="232"/>
      <c r="E62" s="232"/>
      <c r="F62" s="242"/>
      <c r="G62" s="46" t="s">
        <v>20</v>
      </c>
      <c r="H62" s="25" t="s">
        <v>19</v>
      </c>
      <c r="I62" s="26" t="s">
        <v>19</v>
      </c>
      <c r="J62" s="26" t="s">
        <v>19</v>
      </c>
      <c r="K62" s="134" t="s">
        <v>19</v>
      </c>
      <c r="L62" s="26" t="s">
        <v>19</v>
      </c>
      <c r="M62" s="82">
        <f>M66+M68+M69+M70+M71+M72+M73+M74+M75</f>
        <v>57528.53</v>
      </c>
    </row>
    <row r="63" spans="1:13" ht="42.75" x14ac:dyDescent="0.25">
      <c r="A63" s="225"/>
      <c r="B63" s="228"/>
      <c r="C63" s="230"/>
      <c r="D63" s="232"/>
      <c r="E63" s="232"/>
      <c r="F63" s="242"/>
      <c r="G63" s="46" t="s">
        <v>21</v>
      </c>
      <c r="H63" s="25" t="s">
        <v>19</v>
      </c>
      <c r="I63" s="26" t="s">
        <v>19</v>
      </c>
      <c r="J63" s="26" t="s">
        <v>19</v>
      </c>
      <c r="K63" s="134" t="s">
        <v>19</v>
      </c>
      <c r="L63" s="26" t="s">
        <v>19</v>
      </c>
      <c r="M63" s="82">
        <v>0</v>
      </c>
    </row>
    <row r="64" spans="1:13" ht="28.5" x14ac:dyDescent="0.25">
      <c r="A64" s="226"/>
      <c r="B64" s="229"/>
      <c r="C64" s="231"/>
      <c r="D64" s="233"/>
      <c r="E64" s="233"/>
      <c r="F64" s="243"/>
      <c r="G64" s="46" t="s">
        <v>22</v>
      </c>
      <c r="H64" s="25" t="s">
        <v>19</v>
      </c>
      <c r="I64" s="26" t="s">
        <v>19</v>
      </c>
      <c r="J64" s="26" t="s">
        <v>19</v>
      </c>
      <c r="K64" s="134" t="s">
        <v>19</v>
      </c>
      <c r="L64" s="26" t="s">
        <v>19</v>
      </c>
      <c r="M64" s="82">
        <f>M67</f>
        <v>0</v>
      </c>
    </row>
    <row r="65" spans="1:13" ht="18" hidden="1" customHeight="1" x14ac:dyDescent="0.25">
      <c r="A65" s="202"/>
      <c r="B65" s="166" t="s">
        <v>94</v>
      </c>
      <c r="C65" s="168" t="s">
        <v>131</v>
      </c>
      <c r="D65" s="170">
        <v>2015</v>
      </c>
      <c r="E65" s="170">
        <v>2018</v>
      </c>
      <c r="F65" s="184" t="s">
        <v>95</v>
      </c>
      <c r="G65" s="63" t="s">
        <v>18</v>
      </c>
      <c r="H65" s="64" t="s">
        <v>19</v>
      </c>
      <c r="I65" s="64" t="s">
        <v>19</v>
      </c>
      <c r="J65" s="64" t="s">
        <v>19</v>
      </c>
      <c r="K65" s="135" t="s">
        <v>19</v>
      </c>
      <c r="L65" s="64" t="s">
        <v>19</v>
      </c>
      <c r="M65" s="83">
        <f>M66+M67</f>
        <v>0</v>
      </c>
    </row>
    <row r="66" spans="1:13" ht="30" hidden="1" x14ac:dyDescent="0.25">
      <c r="A66" s="203"/>
      <c r="B66" s="212"/>
      <c r="C66" s="206"/>
      <c r="D66" s="205"/>
      <c r="E66" s="205"/>
      <c r="F66" s="185"/>
      <c r="G66" s="4" t="s">
        <v>26</v>
      </c>
      <c r="H66" s="24" t="s">
        <v>34</v>
      </c>
      <c r="I66" s="24" t="s">
        <v>27</v>
      </c>
      <c r="J66" s="24" t="s">
        <v>28</v>
      </c>
      <c r="K66" s="123" t="s">
        <v>96</v>
      </c>
      <c r="L66" s="24" t="s">
        <v>30</v>
      </c>
      <c r="M66" s="34"/>
    </row>
    <row r="67" spans="1:13" ht="30" hidden="1" x14ac:dyDescent="0.25">
      <c r="A67" s="204"/>
      <c r="B67" s="167"/>
      <c r="C67" s="169"/>
      <c r="D67" s="171"/>
      <c r="E67" s="171"/>
      <c r="F67" s="186"/>
      <c r="G67" s="4" t="s">
        <v>22</v>
      </c>
      <c r="H67" s="24" t="s">
        <v>34</v>
      </c>
      <c r="I67" s="24" t="s">
        <v>27</v>
      </c>
      <c r="J67" s="24" t="s">
        <v>28</v>
      </c>
      <c r="K67" s="129" t="s">
        <v>137</v>
      </c>
      <c r="L67" s="24" t="s">
        <v>30</v>
      </c>
      <c r="M67" s="34"/>
    </row>
    <row r="68" spans="1:13" ht="31.5" hidden="1" customHeight="1" x14ac:dyDescent="0.25">
      <c r="A68" s="27"/>
      <c r="B68" s="4" t="s">
        <v>98</v>
      </c>
      <c r="C68" s="146" t="s">
        <v>131</v>
      </c>
      <c r="D68" s="150">
        <v>2015</v>
      </c>
      <c r="E68" s="150">
        <v>2017</v>
      </c>
      <c r="F68" s="49" t="s">
        <v>130</v>
      </c>
      <c r="G68" s="4" t="s">
        <v>26</v>
      </c>
      <c r="H68" s="24" t="s">
        <v>34</v>
      </c>
      <c r="I68" s="24" t="s">
        <v>27</v>
      </c>
      <c r="J68" s="24" t="s">
        <v>28</v>
      </c>
      <c r="K68" s="123" t="s">
        <v>99</v>
      </c>
      <c r="L68" s="24" t="s">
        <v>30</v>
      </c>
      <c r="M68" s="34"/>
    </row>
    <row r="69" spans="1:13" ht="45" x14ac:dyDescent="0.25">
      <c r="A69" s="27" t="s">
        <v>93</v>
      </c>
      <c r="B69" s="14" t="s">
        <v>101</v>
      </c>
      <c r="C69" s="146" t="s">
        <v>131</v>
      </c>
      <c r="D69" s="150">
        <v>2015</v>
      </c>
      <c r="E69" s="150">
        <v>2016</v>
      </c>
      <c r="F69" s="49" t="s">
        <v>102</v>
      </c>
      <c r="G69" s="4" t="s">
        <v>26</v>
      </c>
      <c r="H69" s="24" t="s">
        <v>34</v>
      </c>
      <c r="I69" s="24" t="s">
        <v>44</v>
      </c>
      <c r="J69" s="24" t="s">
        <v>75</v>
      </c>
      <c r="K69" s="123" t="s">
        <v>171</v>
      </c>
      <c r="L69" s="24" t="s">
        <v>30</v>
      </c>
      <c r="M69" s="34">
        <v>8342.2999999999993</v>
      </c>
    </row>
    <row r="70" spans="1:13" ht="75" x14ac:dyDescent="0.25">
      <c r="A70" s="27" t="s">
        <v>97</v>
      </c>
      <c r="B70" s="14" t="s">
        <v>104</v>
      </c>
      <c r="C70" s="47" t="s">
        <v>131</v>
      </c>
      <c r="D70" s="150">
        <v>2015</v>
      </c>
      <c r="E70" s="150">
        <v>2017</v>
      </c>
      <c r="F70" s="49" t="s">
        <v>105</v>
      </c>
      <c r="G70" s="4" t="s">
        <v>26</v>
      </c>
      <c r="H70" s="24" t="s">
        <v>34</v>
      </c>
      <c r="I70" s="24" t="s">
        <v>44</v>
      </c>
      <c r="J70" s="24" t="s">
        <v>75</v>
      </c>
      <c r="K70" s="123" t="s">
        <v>172</v>
      </c>
      <c r="L70" s="24" t="s">
        <v>30</v>
      </c>
      <c r="M70" s="5">
        <v>26412.799999999999</v>
      </c>
    </row>
    <row r="71" spans="1:13" ht="60" hidden="1" x14ac:dyDescent="0.25">
      <c r="A71" s="27"/>
      <c r="B71" s="14" t="s">
        <v>106</v>
      </c>
      <c r="C71" s="47" t="s">
        <v>131</v>
      </c>
      <c r="D71" s="150">
        <v>2015</v>
      </c>
      <c r="E71" s="150">
        <v>2015</v>
      </c>
      <c r="F71" s="49" t="s">
        <v>107</v>
      </c>
      <c r="G71" s="4" t="s">
        <v>26</v>
      </c>
      <c r="H71" s="24" t="s">
        <v>34</v>
      </c>
      <c r="I71" s="24" t="s">
        <v>44</v>
      </c>
      <c r="J71" s="24" t="s">
        <v>75</v>
      </c>
      <c r="K71" s="123" t="s">
        <v>108</v>
      </c>
      <c r="L71" s="24" t="s">
        <v>30</v>
      </c>
      <c r="M71" s="5">
        <f>5160.1-336.5+336.5-5160.1</f>
        <v>0</v>
      </c>
    </row>
    <row r="72" spans="1:13" ht="45" hidden="1" x14ac:dyDescent="0.25">
      <c r="A72" s="27"/>
      <c r="B72" s="14" t="s">
        <v>109</v>
      </c>
      <c r="C72" s="47" t="s">
        <v>131</v>
      </c>
      <c r="D72" s="150">
        <v>2015</v>
      </c>
      <c r="E72" s="150">
        <v>2015</v>
      </c>
      <c r="F72" s="49" t="s">
        <v>33</v>
      </c>
      <c r="G72" s="4" t="s">
        <v>26</v>
      </c>
      <c r="H72" s="24" t="s">
        <v>34</v>
      </c>
      <c r="I72" s="24" t="s">
        <v>44</v>
      </c>
      <c r="J72" s="24" t="s">
        <v>75</v>
      </c>
      <c r="K72" s="123" t="s">
        <v>110</v>
      </c>
      <c r="L72" s="24" t="s">
        <v>30</v>
      </c>
      <c r="M72" s="5">
        <f>5000-3203.3+3203.3-5000</f>
        <v>0</v>
      </c>
    </row>
    <row r="73" spans="1:13" ht="30" hidden="1" x14ac:dyDescent="0.25">
      <c r="A73" s="145" t="s">
        <v>100</v>
      </c>
      <c r="B73" s="154" t="s">
        <v>149</v>
      </c>
      <c r="C73" s="47" t="s">
        <v>131</v>
      </c>
      <c r="D73" s="153">
        <v>2016</v>
      </c>
      <c r="E73" s="153">
        <v>2018</v>
      </c>
      <c r="F73" s="119" t="s">
        <v>155</v>
      </c>
      <c r="G73" s="4" t="s">
        <v>26</v>
      </c>
      <c r="H73" s="24" t="s">
        <v>34</v>
      </c>
      <c r="I73" s="24" t="s">
        <v>44</v>
      </c>
      <c r="J73" s="24" t="s">
        <v>75</v>
      </c>
      <c r="K73" s="123" t="s">
        <v>96</v>
      </c>
      <c r="L73" s="75" t="s">
        <v>30</v>
      </c>
      <c r="M73" s="76"/>
    </row>
    <row r="74" spans="1:13" ht="45" x14ac:dyDescent="0.25">
      <c r="A74" s="72" t="s">
        <v>100</v>
      </c>
      <c r="B74" s="74" t="s">
        <v>132</v>
      </c>
      <c r="C74" s="152" t="s">
        <v>131</v>
      </c>
      <c r="D74" s="152">
        <v>2015</v>
      </c>
      <c r="E74" s="152">
        <v>2016</v>
      </c>
      <c r="F74" s="49" t="s">
        <v>133</v>
      </c>
      <c r="G74" s="4" t="s">
        <v>26</v>
      </c>
      <c r="H74" s="73" t="s">
        <v>34</v>
      </c>
      <c r="I74" s="73" t="s">
        <v>44</v>
      </c>
      <c r="J74" s="73" t="s">
        <v>75</v>
      </c>
      <c r="K74" s="136" t="s">
        <v>173</v>
      </c>
      <c r="L74" s="77" t="s">
        <v>30</v>
      </c>
      <c r="M74" s="155">
        <f>17350+2423.43</f>
        <v>19773.43</v>
      </c>
    </row>
    <row r="75" spans="1:13" ht="90" x14ac:dyDescent="0.25">
      <c r="A75" s="72" t="s">
        <v>103</v>
      </c>
      <c r="B75" s="143" t="s">
        <v>181</v>
      </c>
      <c r="C75" s="152" t="s">
        <v>131</v>
      </c>
      <c r="D75" s="152">
        <v>2016</v>
      </c>
      <c r="E75" s="152">
        <v>2016</v>
      </c>
      <c r="F75" s="151" t="s">
        <v>33</v>
      </c>
      <c r="G75" s="4" t="s">
        <v>26</v>
      </c>
      <c r="H75" s="73" t="s">
        <v>34</v>
      </c>
      <c r="I75" s="73" t="s">
        <v>27</v>
      </c>
      <c r="J75" s="73" t="s">
        <v>28</v>
      </c>
      <c r="K75" s="142" t="s">
        <v>180</v>
      </c>
      <c r="L75" s="77" t="s">
        <v>30</v>
      </c>
      <c r="M75" s="76">
        <v>3000</v>
      </c>
    </row>
    <row r="76" spans="1:13" ht="14.25" customHeight="1" x14ac:dyDescent="0.25">
      <c r="A76" s="189">
        <v>3</v>
      </c>
      <c r="B76" s="192" t="s">
        <v>111</v>
      </c>
      <c r="C76" s="195" t="s">
        <v>131</v>
      </c>
      <c r="D76" s="238">
        <v>2015</v>
      </c>
      <c r="E76" s="238">
        <v>2018</v>
      </c>
      <c r="F76" s="237"/>
      <c r="G76" s="46" t="s">
        <v>18</v>
      </c>
      <c r="H76" s="25" t="s">
        <v>19</v>
      </c>
      <c r="I76" s="26" t="s">
        <v>19</v>
      </c>
      <c r="J76" s="26" t="s">
        <v>19</v>
      </c>
      <c r="K76" s="134" t="s">
        <v>19</v>
      </c>
      <c r="L76" s="26" t="s">
        <v>19</v>
      </c>
      <c r="M76" s="16">
        <f>M77</f>
        <v>37826</v>
      </c>
    </row>
    <row r="77" spans="1:13" ht="28.5" x14ac:dyDescent="0.25">
      <c r="A77" s="191"/>
      <c r="B77" s="194"/>
      <c r="C77" s="197"/>
      <c r="D77" s="188"/>
      <c r="E77" s="188"/>
      <c r="F77" s="217"/>
      <c r="G77" s="46" t="s">
        <v>20</v>
      </c>
      <c r="H77" s="25" t="s">
        <v>19</v>
      </c>
      <c r="I77" s="26" t="s">
        <v>19</v>
      </c>
      <c r="J77" s="26" t="s">
        <v>19</v>
      </c>
      <c r="K77" s="134" t="s">
        <v>19</v>
      </c>
      <c r="L77" s="26" t="s">
        <v>19</v>
      </c>
      <c r="M77" s="16">
        <f>M78+M79+M81+M85+M83+M84</f>
        <v>37826</v>
      </c>
    </row>
    <row r="78" spans="1:13" ht="45" x14ac:dyDescent="0.25">
      <c r="A78" s="27" t="s">
        <v>112</v>
      </c>
      <c r="B78" s="4" t="s">
        <v>113</v>
      </c>
      <c r="C78" s="146" t="s">
        <v>131</v>
      </c>
      <c r="D78" s="150">
        <v>2015</v>
      </c>
      <c r="E78" s="150">
        <v>2018</v>
      </c>
      <c r="F78" s="49" t="s">
        <v>114</v>
      </c>
      <c r="G78" s="4" t="s">
        <v>26</v>
      </c>
      <c r="H78" s="24" t="s">
        <v>34</v>
      </c>
      <c r="I78" s="24" t="s">
        <v>27</v>
      </c>
      <c r="J78" s="24" t="s">
        <v>115</v>
      </c>
      <c r="K78" s="123" t="s">
        <v>174</v>
      </c>
      <c r="L78" s="24" t="s">
        <v>116</v>
      </c>
      <c r="M78" s="5">
        <v>22993.7</v>
      </c>
    </row>
    <row r="79" spans="1:13" ht="91.5" customHeight="1" x14ac:dyDescent="0.25">
      <c r="A79" s="27" t="s">
        <v>117</v>
      </c>
      <c r="B79" s="4" t="s">
        <v>118</v>
      </c>
      <c r="C79" s="146" t="s">
        <v>134</v>
      </c>
      <c r="D79" s="150">
        <v>2015</v>
      </c>
      <c r="E79" s="150">
        <v>2018</v>
      </c>
      <c r="F79" s="37" t="s">
        <v>119</v>
      </c>
      <c r="G79" s="4" t="s">
        <v>26</v>
      </c>
      <c r="H79" s="24" t="s">
        <v>34</v>
      </c>
      <c r="I79" s="24" t="s">
        <v>27</v>
      </c>
      <c r="J79" s="24" t="s">
        <v>115</v>
      </c>
      <c r="K79" s="123" t="s">
        <v>175</v>
      </c>
      <c r="L79" s="24" t="s">
        <v>47</v>
      </c>
      <c r="M79" s="5">
        <v>1500</v>
      </c>
    </row>
    <row r="80" spans="1:13" ht="75" hidden="1" x14ac:dyDescent="0.25">
      <c r="A80" s="27" t="s">
        <v>120</v>
      </c>
      <c r="B80" s="4" t="s">
        <v>121</v>
      </c>
      <c r="C80" s="146" t="s">
        <v>134</v>
      </c>
      <c r="D80" s="150">
        <v>2015</v>
      </c>
      <c r="E80" s="150">
        <v>2017</v>
      </c>
      <c r="F80" s="49"/>
      <c r="G80" s="4" t="s">
        <v>26</v>
      </c>
      <c r="H80" s="24"/>
      <c r="I80" s="24"/>
      <c r="J80" s="24"/>
      <c r="K80" s="123"/>
      <c r="L80" s="24"/>
      <c r="M80" s="34"/>
    </row>
    <row r="81" spans="1:13" ht="75" x14ac:dyDescent="0.25">
      <c r="A81" s="27" t="s">
        <v>120</v>
      </c>
      <c r="B81" s="4" t="s">
        <v>122</v>
      </c>
      <c r="C81" s="146" t="s">
        <v>134</v>
      </c>
      <c r="D81" s="150">
        <v>2015</v>
      </c>
      <c r="E81" s="150">
        <v>2017</v>
      </c>
      <c r="F81" s="49" t="s">
        <v>123</v>
      </c>
      <c r="G81" s="4" t="s">
        <v>26</v>
      </c>
      <c r="H81" s="24" t="s">
        <v>34</v>
      </c>
      <c r="I81" s="24" t="s">
        <v>27</v>
      </c>
      <c r="J81" s="24" t="s">
        <v>115</v>
      </c>
      <c r="K81" s="123" t="s">
        <v>176</v>
      </c>
      <c r="L81" s="24" t="s">
        <v>47</v>
      </c>
      <c r="M81" s="5">
        <v>500</v>
      </c>
    </row>
    <row r="82" spans="1:13" x14ac:dyDescent="0.25">
      <c r="A82" s="27"/>
      <c r="B82" s="4"/>
      <c r="C82" s="156"/>
      <c r="D82" s="157"/>
      <c r="E82" s="157"/>
      <c r="F82" s="49"/>
      <c r="G82" s="4"/>
      <c r="H82" s="24"/>
      <c r="I82" s="24"/>
      <c r="J82" s="24"/>
      <c r="K82" s="123"/>
      <c r="L82" s="24"/>
      <c r="M82" s="5"/>
    </row>
    <row r="83" spans="1:13" ht="75" x14ac:dyDescent="0.25">
      <c r="A83" s="27" t="s">
        <v>124</v>
      </c>
      <c r="B83" s="33" t="s">
        <v>121</v>
      </c>
      <c r="C83" s="146" t="s">
        <v>134</v>
      </c>
      <c r="D83" s="150">
        <v>2015</v>
      </c>
      <c r="E83" s="150">
        <v>2015</v>
      </c>
      <c r="F83" s="49" t="s">
        <v>156</v>
      </c>
      <c r="G83" s="4" t="s">
        <v>26</v>
      </c>
      <c r="H83" s="24" t="s">
        <v>34</v>
      </c>
      <c r="I83" s="24" t="s">
        <v>44</v>
      </c>
      <c r="J83" s="24" t="s">
        <v>45</v>
      </c>
      <c r="K83" s="123" t="s">
        <v>177</v>
      </c>
      <c r="L83" s="24" t="s">
        <v>47</v>
      </c>
      <c r="M83" s="5">
        <v>500</v>
      </c>
    </row>
    <row r="84" spans="1:13" ht="75" x14ac:dyDescent="0.25">
      <c r="A84" s="27" t="s">
        <v>142</v>
      </c>
      <c r="B84" s="33" t="s">
        <v>187</v>
      </c>
      <c r="C84" s="161" t="s">
        <v>134</v>
      </c>
      <c r="D84" s="162">
        <v>2016</v>
      </c>
      <c r="E84" s="162">
        <v>2016</v>
      </c>
      <c r="F84" s="49"/>
      <c r="G84" s="4" t="s">
        <v>26</v>
      </c>
      <c r="H84" s="24" t="s">
        <v>34</v>
      </c>
      <c r="I84" s="24" t="s">
        <v>62</v>
      </c>
      <c r="J84" s="24" t="s">
        <v>189</v>
      </c>
      <c r="K84" s="123" t="s">
        <v>190</v>
      </c>
      <c r="L84" s="24" t="s">
        <v>47</v>
      </c>
      <c r="M84" s="5">
        <v>1700</v>
      </c>
    </row>
    <row r="85" spans="1:13" ht="45" x14ac:dyDescent="0.25">
      <c r="A85" s="27" t="s">
        <v>188</v>
      </c>
      <c r="B85" s="4" t="s">
        <v>125</v>
      </c>
      <c r="C85" s="47" t="s">
        <v>141</v>
      </c>
      <c r="D85" s="150">
        <v>2015</v>
      </c>
      <c r="E85" s="150">
        <v>2018</v>
      </c>
      <c r="F85" s="49" t="s">
        <v>126</v>
      </c>
      <c r="G85" s="4" t="s">
        <v>26</v>
      </c>
      <c r="H85" s="24" t="s">
        <v>34</v>
      </c>
      <c r="I85" s="24" t="s">
        <v>27</v>
      </c>
      <c r="J85" s="24" t="s">
        <v>115</v>
      </c>
      <c r="K85" s="123" t="s">
        <v>178</v>
      </c>
      <c r="L85" s="24" t="s">
        <v>127</v>
      </c>
      <c r="M85" s="5">
        <v>10632.3</v>
      </c>
    </row>
    <row r="86" spans="1:13" ht="15.75" x14ac:dyDescent="0.25">
      <c r="A86" s="38"/>
      <c r="B86" s="40" t="s">
        <v>128</v>
      </c>
      <c r="C86" s="38"/>
      <c r="D86" s="39"/>
      <c r="E86" s="39"/>
      <c r="F86" s="39"/>
      <c r="G86" s="38"/>
      <c r="H86" s="38"/>
      <c r="I86" s="18"/>
      <c r="J86" s="18"/>
      <c r="K86" s="137"/>
      <c r="L86" s="18"/>
      <c r="M86" s="160">
        <f>M76+M61+M10</f>
        <v>398646.83499999996</v>
      </c>
    </row>
    <row r="87" spans="1:13" ht="15.75" x14ac:dyDescent="0.25">
      <c r="A87" s="41"/>
      <c r="B87" s="42"/>
      <c r="C87" s="41"/>
      <c r="D87" s="43"/>
      <c r="E87" s="43"/>
      <c r="F87" s="43"/>
      <c r="G87" s="41"/>
      <c r="H87" s="41"/>
      <c r="I87" s="44"/>
      <c r="J87" s="44"/>
      <c r="K87" s="138"/>
      <c r="L87" s="44"/>
      <c r="M87" s="45"/>
    </row>
    <row r="88" spans="1:13" x14ac:dyDescent="0.25">
      <c r="A88" s="41"/>
      <c r="K88" s="1"/>
      <c r="M88" s="45"/>
    </row>
    <row r="89" spans="1:13" ht="18.75" x14ac:dyDescent="0.3">
      <c r="B89" s="19" t="s">
        <v>129</v>
      </c>
      <c r="C89" s="19"/>
      <c r="D89" s="19"/>
      <c r="E89" s="19"/>
      <c r="G89" s="140"/>
      <c r="H89" s="140"/>
      <c r="I89" s="140"/>
      <c r="J89" s="140"/>
      <c r="K89" s="20" t="s">
        <v>179</v>
      </c>
      <c r="L89" s="140"/>
    </row>
    <row r="90" spans="1:13" ht="18.75" x14ac:dyDescent="0.3">
      <c r="A90" s="19"/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0"/>
    </row>
  </sheetData>
  <protectedRanges>
    <protectedRange sqref="A4:M8" name="Диапазон1"/>
  </protectedRanges>
  <mergeCells count="79">
    <mergeCell ref="B90:L90"/>
    <mergeCell ref="A76:A77"/>
    <mergeCell ref="B76:B77"/>
    <mergeCell ref="C76:C77"/>
    <mergeCell ref="D76:D77"/>
    <mergeCell ref="E76:E77"/>
    <mergeCell ref="F76:F77"/>
    <mergeCell ref="F65:F67"/>
    <mergeCell ref="A61:A64"/>
    <mergeCell ref="B61:B64"/>
    <mergeCell ref="C61:C64"/>
    <mergeCell ref="D61:D64"/>
    <mergeCell ref="E61:E64"/>
    <mergeCell ref="F61:F64"/>
    <mergeCell ref="A65:A67"/>
    <mergeCell ref="B65:B67"/>
    <mergeCell ref="C65:C67"/>
    <mergeCell ref="D65:D67"/>
    <mergeCell ref="E65:E67"/>
    <mergeCell ref="G41:G42"/>
    <mergeCell ref="A57:A59"/>
    <mergeCell ref="B57:B59"/>
    <mergeCell ref="C57:C59"/>
    <mergeCell ref="D57:D59"/>
    <mergeCell ref="E57:E59"/>
    <mergeCell ref="F57:F59"/>
    <mergeCell ref="A39:A44"/>
    <mergeCell ref="B39:B44"/>
    <mergeCell ref="C39:C44"/>
    <mergeCell ref="D39:D44"/>
    <mergeCell ref="E39:E44"/>
    <mergeCell ref="F39:F44"/>
    <mergeCell ref="F33:F35"/>
    <mergeCell ref="F28:F29"/>
    <mergeCell ref="N28:N29"/>
    <mergeCell ref="A30:A32"/>
    <mergeCell ref="B30:B32"/>
    <mergeCell ref="C30:C32"/>
    <mergeCell ref="D30:D32"/>
    <mergeCell ref="E30:E32"/>
    <mergeCell ref="F30:F32"/>
    <mergeCell ref="E28:E29"/>
    <mergeCell ref="A33:A35"/>
    <mergeCell ref="B33:B35"/>
    <mergeCell ref="C33:C35"/>
    <mergeCell ref="D33:D35"/>
    <mergeCell ref="E33:E35"/>
    <mergeCell ref="B20:B21"/>
    <mergeCell ref="A28:A29"/>
    <mergeCell ref="B28:B29"/>
    <mergeCell ref="C28:C29"/>
    <mergeCell ref="D28:D29"/>
    <mergeCell ref="A16:A19"/>
    <mergeCell ref="B16:B19"/>
    <mergeCell ref="C16:C19"/>
    <mergeCell ref="D16:D19"/>
    <mergeCell ref="E16:E19"/>
    <mergeCell ref="F16:F19"/>
    <mergeCell ref="G6:G7"/>
    <mergeCell ref="H6:L6"/>
    <mergeCell ref="M6:M7"/>
    <mergeCell ref="A10:A13"/>
    <mergeCell ref="B10:B13"/>
    <mergeCell ref="C10:C13"/>
    <mergeCell ref="D10:D13"/>
    <mergeCell ref="E10:E13"/>
    <mergeCell ref="F10:F13"/>
    <mergeCell ref="A6:A7"/>
    <mergeCell ref="B6:B7"/>
    <mergeCell ref="C6:C7"/>
    <mergeCell ref="D6:D7"/>
    <mergeCell ref="E6:E7"/>
    <mergeCell ref="F6:F7"/>
    <mergeCell ref="I1:M1"/>
    <mergeCell ref="I2:M2"/>
    <mergeCell ref="A3:M3"/>
    <mergeCell ref="A4:B5"/>
    <mergeCell ref="C4:M4"/>
    <mergeCell ref="C5:M5"/>
  </mergeCells>
  <pageMargins left="0.39370078740157483" right="0.39370078740157483" top="0.39370078740157483" bottom="0.15748031496062992" header="0.39370078740157483" footer="0.15748031496062992"/>
  <pageSetup paperSize="9" scale="80" orientation="landscape" r:id="rId1"/>
  <rowBreaks count="3" manualBreakCount="3">
    <brk id="38" max="12" man="1"/>
    <brk id="69" max="12" man="1"/>
    <brk id="83" max="12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NxdgN8g5fSe5IPrDn8MJXwtxHVrc6u5v1tsqgQtc8g4=</DigestValue>
    </Reference>
    <Reference URI="#idOfficeObject" Type="http://www.w3.org/2000/09/xmldsig#Object">
      <DigestMethod Algorithm="urn:ietf:params:xml:ns:cpxmlsec:algorithms:gostr3411"/>
      <DigestValue>d/0nG9WodK29KWmIFlWIv/s+yLMI3cREgxJaljtGUBM=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rHXyGpOaael84YXoELihH6RxC7XkcOLegc428BuIRws=</DigestValue>
    </Reference>
  </SignedInfo>
  <SignatureValue>bOXNShQ72qMoh7wu0orjTHld3bBfFWKiehmeHVnK8KvxkbzZqfxsPG2RI/ctmsHS
FgNj1rNRjERCtXbxXwtGkQ==</SignatureValue>
  <KeyInfo>
    <X509Data>
      <X509Certificate>MIIL8zCCC6KgAwIBAgIKHo99DQACAC2k6DAIBgYqhQMCAgMwggFjMRgwFgYFKoUD
ZAESDTEwMjc2MDA3ODc5OTQxGjAYBggqhQMDgQMBARIMMDA3NjA1MDE2MDMwMTQw
MgYDVQQJDCvQnNC+0YHQutC+0LLRgdC60LjQuSDQv9GA0L7RgdC/0LXQutGCINC0
LjEyMSMwIQYJKoZIhvcNAQkBFhRyb290QG5hbG9nLnRlbnNvci5ydTELMAkGA1UE
BhMCUlUxMTAvBgNVBAgMKDc2INCv0YDQvtGB0LvQsNCy0YHQutCw0Y8g0L7QsdC7
0LDRgdGC0YwxGzAZBgNVBAcMEtCv0YDQvtGB0LvQsNCy0LvRjDEtMCsGA1UECgwk
0J7QntCeINCa0L7QvNC/0LDQvdC40Y8g0KLQtdC90LfQvtGAMTAwLgYDVQQLDCfQ
o9C00L7RgdGC0L7QstC10YDRj9GO0YnQuNC5INGG0LXQvdGC0YAxEjAQBgNVBAMT
CVRFTlNPUkNBMzAeFw0xNTEyMjUwODUzMDBaFw0xNjEyMjUwOTAzMDBaMIICWzEL
MAkGA1UEBhMCUlUxPjA8BgkqhkiG9w0BCQIML0lOTj01ODM2MDEwMzYwL0tQUD01
ODM2MDEwMDEvT0dSTj0xMDI1ODAxMzU4OTQ1MRowGAYIKoUDA4EDAQESDDAwNTgz
NjAxMDM2MDE7MDkGA1UECgwy0JDQlNCc0JjQndCY0KHQotCg0JDQptCY0K8g0JPQ
ntCg0J7QlNCQINCf0JXQndCX0KsxOzA5BgNVBAMMMtCQ0JTQnNCY0J3QmNCh0KLQ
oNCQ0KbQmNCvINCT0J7QoNCe0JTQkCDQn9CV0J3Ql9CrMSowKAYDVQQqDCHQktC4
0LrRgtC+0YAg0J3QuNC60L7Qu9Cw0LXQstC40YcxGTAXBgNVBAQMENCa0YPQstCw
0LnRhtC10LIxGDAWBgUqhQNkARINMTAyNTgwMTM1ODk0NTEvMC0GA1UECQwm0L/Q
uy7QnNCw0YDRiNCw0LvQsCDQltGD0LrQvtCy0LAsINC0LjQxLzAtBgNVBAgMJjU4
INCf0LXQvdC30LXQvdGB0LrQsNGPINC+0LHQu9Cw0YHRgtGMMRYwFAYFKoUDZAMS
CzAwMzYxNjU3NTE5MR8wHQYDVQQLDBbQoNGD0LrQvtCy0L7QtNGB0YLQstC+MUYw
RAYDVQQMDD3Qk9Cb0JDQktCQINCQ0JTQnNCY0J3QmNCh0KLQoNCQ0KbQmNCYINCT
0J7QoNCe0JTQkCDQn9CV0J3Ql9CrMRMwEQYDVQQHDArQn9C10L3Qt9CwMR0wGwYJ
KoZIhvcNAQkBFg5nb3JhZG1Ac3VyYS5ydTBjMBwGBiqFAwICEzASBgcqhQMCAiQA
BgcqhQMCAh4BA0MABEAjxdWX6eNiJD6D1Zp4V2AcA/qPG+MptM0YTZhuJz1JjkfW
u2DYPuIR64Piq6yoS/fy1AqoMElD+mug+2W9YrW2o4IHODCCBzQwDgYDVR0PAQH/
BAQDAgTwMIGzBgNVHSUEgaswgagGCCsGAQUFBwMEBggrBgEFBQcDAgYIKoUDBwIV
AQIGByqFAwUDMAEGByqFAwUDKAEGCCqFAwUBGAITBgYqhQMDXQ8GBiqFAwNZGAYJ
KoUDAz8BAQIEBggqhQMDOgIBBgYIKoUDAzoCAQIGCCqFAwMpAQMEBggqhQMCQAEB
AQYHKoUDAgIiBgYHKoUDAgIiGgYHKoUDAgIiGQYGKoUDAhcDBgYqhQNkAgEwHQYD
VR0gBBYwFDAIBgYqhQNkcQIwCAYGKoUDZHEBMBkGCSqGSIb3DQEJDwQMMAowCAYG
KoUDAgIVMB0GA1UdDgQWBBSa2GxwkfXWt2cxP0gEtUs/gl4JkDCCAaQGA1UdIwSC
AZswggGXgBROYbZ60fwBLeU6JFO5bOrNcJpymqGCAWukggFnMIIBYzEYMBYGBSqF
A2QBEg0xMDI3NjAwNzg3OTk0MRowGAYIKoUDA4EDAQESDDAwNzYwNTAxNjAzMDE0
MDIGA1UECQwr0JzQvtGB0LrQvtCy0YHQutC40Lkg0L/RgNC+0YHQv9C10LrRgiDQ
tC4xMjEjMCEGCSqGSIb3DQEJARYUcm9vdEBuYWxvZy50ZW5zb3IucnUxCzAJBgNV
BAYTAlJVMTEwLwYDVQQIDCg3NiDQr9GA0L7RgdC70LDQstGB0LrQsNGPINC+0LHQ
u9Cw0YHRgtGMMRswGQYDVQQHDBLQr9GA0L7RgdC70LDQstC70YwxLTArBgNVBAoM
JNCe0J7QniDQmtC+0LzQv9Cw0L3QuNGPINCi0LXQvdC30L7RgDEwMC4GA1UECwwn
0KPQtNC+0YHRgtC+0LLQtdGA0Y/RjtGJ0LjQuSDRhtC10L3RgtGAMRIwEAYDVQQD
EwlURU5TT1JDQTOCEA9hMvcAb7aiTbYIMuxzbG8wggEpBgNVHR8EggEgMIIBHDA5
oDegNYYzaHR0cDovL3RheDQudGVuc29yLnJ1L2NlcnRlbnJvbGwvdGVuc29yY2Ez
LTIwMTUuY3JsMCygKqAohiZodHRwOi8vdGVuc29yLnJ1L2NhL3RlbnNvcmNhMy0y
MDE1LmNybDA5oDegNYYzaHR0cDovL2NybC50ZW5zb3IucnUvdGF4NC9jYS9jcmwv
dGVuc29yY2EzLTIwMTUuY3JsMDqgOKA2hjRodHRwOi8vY3JsMi50ZW5zb3IucnUv
dGF4NC9jYS9jcmwvdGVuc29yY2EzLTIwMTUuY3JsMDqgOKA2hjRodHRwOi8vY3Js
My50ZW5zb3IucnUvdGF4NC9jYS9jcmwvdGVuc29yY2EzLTIwMTUuY3JsMIIBoAYI
KwYBBQUHAQEEggGSMIIBjjAvBggrBgEFBQcwAYYjaHR0cDovL3RheDQudGVuc29y
LnJ1L29jc3Avb2NzcC5zcmYwLQYIKwYBBQUHMAKGIWh0dHA6Ly90YXg0LnRlbnNv
ci5ydS90c3AvdHNwLnNyZjA/BggrBgEFBQcwAoYzaHR0cDovL3RheDQudGVuc29y
LnJ1L2NlcnRlbnJvbGwvdGVuc29yY2EzLTIwMTUuY3J0MDIGCCsGAQUFBzAChiZo
dHRwOi8vdGVuc29yLnJ1L2NhL3RlbnNvcmNhMy0yMDE1LmNydDA7BggrBgEFBQcw
AoYvaHR0cDovL2NybC50ZW5zb3IucnUvdGF4NC9jYS90ZW5zb3JjYTMtMjAxNS5j
cnQwPAYIKwYBBQUHMAKGMGh0dHA6Ly9jcmwyLnRlbnNvci5ydS90YXg0L2NhL3Rl
bnNvcmNhMy0yMDE1LmNydDA8BggrBgEFBQcwAoYwaHR0cDovL2NybDMudGVuc29y
LnJ1L3RheDQvY2EvdGVuc29yY2EzLTIwMTUuY3J0MCsGA1UdEAQkMCKADzIwMTUx
MjI1MDg1MzAwWoEPMjAxNjEyMjUwODUzMDBaMDYGBSqFA2RvBC0MKyLQmtGA0LjQ
v9GC0L7Qn9GA0L4gQ1NQIiAo0LLQtdGA0YHQuNGPIDMuNikwggEzBgUqhQNkcASC
ASgwggEkDCsi0JrRgNC40L/RgtC+0J/RgNC+IENTUCIgKNCy0LXRgNGB0LjRjyAz
LjYpDFMi0KPQtNC+0YHRgtC+0LLQtdGA0Y/RjtGJ0LjQuSDRhtC10L3RgtGAICLQ
mtGA0LjQv9GC0L7Qn9GA0L4g0KPQpiIg0LLQtdGA0YHQuNC4IDEuNQxP0KHQtdGA
0YLQuNGE0LjQutCw0YIg0YHQvtC+0YLQstC10YLRgdGC0LLQuNGPIOKEliDQodCk
LzEyNC0yNzM4INC+0YIgMDEuMDcuMjAxNQxP0KHQtdGA0YLQuNGE0LjQutCw0YIg
0YHQvtC+0YLQstC10YLRgdGC0LLQuNGPIOKEliDQodCkLzEyOC0yMzUyINC+0YIg
MTUuMDQuMjAxNDAIBgYqhQMCAgMDQQAXhO14oWj2pG1QM7dx1Iacw8ENiv+eDsDj
wCvRgJ+PieHPyOJq4Rn2H9oPX7YTSavM2MM2DMB+jzy8BkXkOIBp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StfxtCnwax8STNt4VcKfJz6t2K0=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lSjrVWYp8CdIjZcrdtmx6lrfvUY=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lSjrVWYp8CdIjZcrdtmx6lrfvUY=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Fwrxk5rCUDnP6aRQ1WdSt+VKiDw=</DigestValue>
      </Reference>
      <Reference URI="/xl/sharedStrings.xml?ContentType=application/vnd.openxmlformats-officedocument.spreadsheetml.sharedStrings+xml">
        <DigestMethod Algorithm="http://www.w3.org/2000/09/xmldsig#sha1"/>
        <DigestValue>5Cb7fncTEn//elhbdtXMe7AfREo=</DigestValue>
      </Reference>
      <Reference URI="/xl/styles.xml?ContentType=application/vnd.openxmlformats-officedocument.spreadsheetml.styles+xml">
        <DigestMethod Algorithm="http://www.w3.org/2000/09/xmldsig#sha1"/>
        <DigestValue>mioWJmVXpd8ldrUTXO6UVwilBDY=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lI1ooaZ/HWyQHkp6Bqbe4XUFRMg=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NAyf1UtGCaojDIyaoMprUbP+raE=</DigestValue>
      </Reference>
      <Reference URI="/xl/worksheets/sheet2.xml?ContentType=application/vnd.openxmlformats-officedocument.spreadsheetml.worksheet+xml">
        <DigestMethod Algorithm="http://www.w3.org/2000/09/xmldsig#sha1"/>
        <DigestValue>2gDobRC+eNBvkktH8G/PPn6KqfU=</DigestValue>
      </Reference>
      <Reference URI="/xl/worksheets/sheet3.xml?ContentType=application/vnd.openxmlformats-officedocument.spreadsheetml.worksheet+xml">
        <DigestMethod Algorithm="http://www.w3.org/2000/09/xmldsig#sha1"/>
        <DigestValue>8GXZz35kC6NXzps1mxO7wk0YX/o=</DigestValue>
      </Reference>
    </Manifest>
    <SignatureProperties>
      <SignatureProperty Id="idSignatureTime" Target="#idPackageSignature">
        <mdssi:SignatureTime>
          <mdssi:Format>YYYY-MM-DDThh:mm:ssTZD</mdssi:Format>
          <mdssi:Value>2016-03-02T10:05:07Z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6.0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2016-03-02T10:05:07Z</xd:SigningTime>
          <xd:SigningCertificate>
            <xd:Cert>
              <xd:CertDigest>
                <DigestMethod Algorithm="http://www.w3.org/2000/09/xmldsig#sha1"/>
                <DigestValue>q3YZEBXRG/TkWtcSzvYjcxA+qM4=</DigestValue>
              </xd:CertDigest>
              <xd:IssuerSerial>
                <X509IssuerName>CN=TENSORCA3, OU=Удостоверяющий центр, O=ООО Компания Тензор, L=Ярославль, S=76 Ярославская область, C=RU, E=root@nalog.tensor.ru, STREET=Московский проспект д.12, OID.1.2.643.3.131.1.1=007605016030, OID.1.2.643.100.1=1027600787994</X509IssuerName>
                <X509SerialNumber>144317889747067853448424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приведение в соотв. с бюдж.</vt:lpstr>
      <vt:lpstr>к февральской думе</vt:lpstr>
      <vt:lpstr>к февральской думе(с д.с. и шк)</vt:lpstr>
      <vt:lpstr>'к февральской думе'!Заголовки_для_печати</vt:lpstr>
      <vt:lpstr>'к февральской думе(с д.с. и шк)'!Заголовки_для_печати</vt:lpstr>
      <vt:lpstr>'приведение в соотв. с бюдж.'!Заголовки_для_печати</vt:lpstr>
      <vt:lpstr>'к февральской думе'!Область_печати</vt:lpstr>
      <vt:lpstr>'к февральской думе(с д.с. и шк)'!Область_печати</vt:lpstr>
      <vt:lpstr>'приведение в соотв. с бюдж.'!Область_печати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Protocol</cp:lastModifiedBy>
  <cp:lastPrinted>2016-02-12T06:01:12Z</cp:lastPrinted>
  <dcterms:created xsi:type="dcterms:W3CDTF">2015-04-16T11:15:46Z</dcterms:created>
  <dcterms:modified xsi:type="dcterms:W3CDTF">2016-03-02T10:05:07Z</dcterms:modified>
</cp:coreProperties>
</file>