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рограмма\от 24.03.17 №475-15\"/>
    </mc:Choice>
  </mc:AlternateContent>
  <bookViews>
    <workbookView xWindow="120" yWindow="120" windowWidth="28695" windowHeight="12525"/>
  </bookViews>
  <sheets>
    <sheet name="на февральскую" sheetId="21" r:id="rId1"/>
  </sheets>
  <definedNames>
    <definedName name="_xlnm.Print_Titles" localSheetId="0">'на февральскую'!$4:$8</definedName>
    <definedName name="_xlnm.Print_Area" localSheetId="0">'на февральскую'!$A$1:$M$82</definedName>
  </definedNames>
  <calcPr calcId="152511"/>
</workbook>
</file>

<file path=xl/calcChain.xml><?xml version="1.0" encoding="utf-8"?>
<calcChain xmlns="http://schemas.openxmlformats.org/spreadsheetml/2006/main">
  <c r="M73" i="21" l="1"/>
  <c r="M11" i="21" l="1"/>
  <c r="M23" i="21"/>
  <c r="M21" i="21" s="1"/>
  <c r="M71" i="21"/>
  <c r="M70" i="21"/>
  <c r="M65" i="21"/>
  <c r="M64" i="21"/>
  <c r="M58" i="21"/>
  <c r="M57" i="21"/>
  <c r="M55" i="21"/>
  <c r="M54" i="21" s="1"/>
  <c r="M46" i="21"/>
  <c r="M42" i="21"/>
  <c r="M35" i="21"/>
  <c r="M29" i="21"/>
  <c r="N23" i="21"/>
  <c r="M22" i="21"/>
  <c r="M18" i="21"/>
  <c r="M16" i="21"/>
  <c r="M13" i="21"/>
  <c r="M12" i="21" l="1"/>
  <c r="M10" i="21" s="1"/>
  <c r="M79" i="21" s="1"/>
</calcChain>
</file>

<file path=xl/sharedStrings.xml><?xml version="1.0" encoding="utf-8"?>
<sst xmlns="http://schemas.openxmlformats.org/spreadsheetml/2006/main" count="566" uniqueCount="196">
  <si>
    <t>Ответственный исполнитель муниципальной программы</t>
  </si>
  <si>
    <t>Управление градостроительства и архитектуры администрации города Пензы</t>
  </si>
  <si>
    <t>№ п/п</t>
  </si>
  <si>
    <t>Наименование муниципальной программы, подпрограммы</t>
  </si>
  <si>
    <t>ответсвеный исполнитель (должность)</t>
  </si>
  <si>
    <t>Срок начала реализации</t>
  </si>
  <si>
    <t>Срок окончания реализации</t>
  </si>
  <si>
    <t>Ожидаемый результат</t>
  </si>
  <si>
    <t>Источник финансирования</t>
  </si>
  <si>
    <t>Код бюджетной классификации</t>
  </si>
  <si>
    <t>Финансирование (тыс.руб.)</t>
  </si>
  <si>
    <t>ГРБС</t>
  </si>
  <si>
    <t>Рз</t>
  </si>
  <si>
    <t>Пр</t>
  </si>
  <si>
    <t>ЦС</t>
  </si>
  <si>
    <t>ВР</t>
  </si>
  <si>
    <t>Капитальное строительство, реконструкция и капитальный ремонт объектов города Пензы</t>
  </si>
  <si>
    <t>Всего</t>
  </si>
  <si>
    <t>х</t>
  </si>
  <si>
    <t>в т.ч. бюджет города Пензы</t>
  </si>
  <si>
    <t>бюджет Пензенской области</t>
  </si>
  <si>
    <t>федеральный бюджет</t>
  </si>
  <si>
    <t>1.1</t>
  </si>
  <si>
    <t>Реконструкция улично-дорожной сети г. Пензы. Реконструкция улиц: Суворова, Некрасова, Толстого</t>
  </si>
  <si>
    <t>1,935 км. дорог</t>
  </si>
  <si>
    <t>бюджет города Пензы</t>
  </si>
  <si>
    <t>04</t>
  </si>
  <si>
    <t>09</t>
  </si>
  <si>
    <t>1112140</t>
  </si>
  <si>
    <t>410</t>
  </si>
  <si>
    <t>1.2</t>
  </si>
  <si>
    <t>Реконструкция ул. Пушкина, г. Пенза</t>
  </si>
  <si>
    <t>1 проект</t>
  </si>
  <si>
    <t>960</t>
  </si>
  <si>
    <t>1112142</t>
  </si>
  <si>
    <t>1.3</t>
  </si>
  <si>
    <t>Реконструкция ул. Антонова, г. Пенза</t>
  </si>
  <si>
    <t>1.4</t>
  </si>
  <si>
    <t>1.5</t>
  </si>
  <si>
    <t>05</t>
  </si>
  <si>
    <t>03</t>
  </si>
  <si>
    <t>240</t>
  </si>
  <si>
    <t>1.6</t>
  </si>
  <si>
    <t>1 объект</t>
  </si>
  <si>
    <t>1.7</t>
  </si>
  <si>
    <t>1.8</t>
  </si>
  <si>
    <t>1.9</t>
  </si>
  <si>
    <t>07</t>
  </si>
  <si>
    <t>01</t>
  </si>
  <si>
    <t>1.11</t>
  </si>
  <si>
    <t>175 мест в дет.садах</t>
  </si>
  <si>
    <t>Строительство школы в районе ул. Шевченко/Новый Кавказ в г. Пензе</t>
  </si>
  <si>
    <t>550 учебных мест</t>
  </si>
  <si>
    <t>02</t>
  </si>
  <si>
    <t>08</t>
  </si>
  <si>
    <t xml:space="preserve"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t>
  </si>
  <si>
    <t>строительство/приобретение жилых помещений</t>
  </si>
  <si>
    <t>всего</t>
  </si>
  <si>
    <t>10</t>
  </si>
  <si>
    <t>1115082</t>
  </si>
  <si>
    <t>в т.ч. бюджет Пензенской области</t>
  </si>
  <si>
    <t>1117653</t>
  </si>
  <si>
    <t>932</t>
  </si>
  <si>
    <t>Строительство сетей ливневой канализации по ул.Кривозерье, г.Пенза</t>
  </si>
  <si>
    <t>1112619</t>
  </si>
  <si>
    <t>Стимулирование развития жилищного строительства в городе Пензе</t>
  </si>
  <si>
    <t>2.1</t>
  </si>
  <si>
    <t>Строительство автодороги в микрорайоне, расположенном между пос.Нефтяник и пос.Заря</t>
  </si>
  <si>
    <t xml:space="preserve">11.268 км. дорог </t>
  </si>
  <si>
    <t>1122160</t>
  </si>
  <si>
    <t>Строительство автодороги в районе ул. Бадигина</t>
  </si>
  <si>
    <t>1122161</t>
  </si>
  <si>
    <t>2.3</t>
  </si>
  <si>
    <t>Строительство магистральной сети хозяйственно-бытовой канализации в жилом районе Заря, г. Пенза</t>
  </si>
  <si>
    <t>9000 пог.м.сети</t>
  </si>
  <si>
    <t>2.4</t>
  </si>
  <si>
    <t>Строительство магистральной ливневой канализации к участкам многоквартирных жилых домов, расположенным севернее мкр. №6 жилого района Заря 1, г. Пенза</t>
  </si>
  <si>
    <t>2050 пог.м.сети</t>
  </si>
  <si>
    <t>Строительство сетей газоснабжения к участкам многоквартирных жилых домов, расположенным севернее мкр. №6 жилого района Заря 1, г. Пенза</t>
  </si>
  <si>
    <t>1948,5 пог.м.сети</t>
  </si>
  <si>
    <t>1122164</t>
  </si>
  <si>
    <t>Строительство сетей газоснабжения в микрорайоне, расположенном между пос.Нефтяник и пос.Заря</t>
  </si>
  <si>
    <t>1122165</t>
  </si>
  <si>
    <t>Управление развитием в области капитального строительства в городе Пензе</t>
  </si>
  <si>
    <t>3.1</t>
  </si>
  <si>
    <t>Обеспечение деятельности МКУ УКС г. Пензы</t>
  </si>
  <si>
    <t>не менее 98%</t>
  </si>
  <si>
    <t>12</t>
  </si>
  <si>
    <t>110                240                     850</t>
  </si>
  <si>
    <t>3.2</t>
  </si>
  <si>
    <t>Подготовка документации по планировке территорий города Пензы</t>
  </si>
  <si>
    <t>30478 га. обеспеченных планировкой территории; 205 га. территорий в год обеспеченных уточненной планировкой</t>
  </si>
  <si>
    <t>3.3</t>
  </si>
  <si>
    <t>Проведение кадастровых работ по установлению (изменению) границы городского округа - город Пенза и земель населенного пункта в его границах</t>
  </si>
  <si>
    <t>Проведение кадастровых работ по установлению границ территориальных зон для последующего внесения данных сведений в государственный кадастр недвижимости</t>
  </si>
  <si>
    <t>21712 га-площадь территориальных зон</t>
  </si>
  <si>
    <t>3.4</t>
  </si>
  <si>
    <t>Мероприятие по контролю за размещением наружной рекламы на территории города Пензы</t>
  </si>
  <si>
    <t>230 шт.в год (разрешений)</t>
  </si>
  <si>
    <t>110                     240                        850</t>
  </si>
  <si>
    <t>ИТОГО:</t>
  </si>
  <si>
    <t>Первый заместитель главы администрации</t>
  </si>
  <si>
    <t>1,173 км.дорог</t>
  </si>
  <si>
    <t>Ширшина И.В., Агамагомедов М.К.</t>
  </si>
  <si>
    <t>Строительство ливневой канализации в мкр.Шуист</t>
  </si>
  <si>
    <t>2,1 км</t>
  </si>
  <si>
    <t>1112626</t>
  </si>
  <si>
    <t>1125420</t>
  </si>
  <si>
    <t>11</t>
  </si>
  <si>
    <t>1112635</t>
  </si>
  <si>
    <t>Реконструкция тренировочной площадки спортивного комплекса на базе муниципального автономного учреждения "Футбольный Клуб  "Зенит", Пензенская область, г. Пенза, Октябрьский район, ул.Германа Титова, д.3А»</t>
  </si>
  <si>
    <t>Никулин А.В.</t>
  </si>
  <si>
    <t>Водоснабжение пос. Победа, г. Пенза</t>
  </si>
  <si>
    <t>Строительство магистральной водопроводной сети до пос. Лесной</t>
  </si>
  <si>
    <t>Строительство сети водоотведения пос. Лесной в г. Пензе</t>
  </si>
  <si>
    <t>Строительство универсального спортивно-оздоровительного комплекса в районе Шуист г. Пензы</t>
  </si>
  <si>
    <t>961</t>
  </si>
  <si>
    <t>Насосная станция 3-го подъема в микрорайоне Арбеково г. Пензы</t>
  </si>
  <si>
    <t>2741               пог.м. сети</t>
  </si>
  <si>
    <t>3301             пог.м. сети</t>
  </si>
  <si>
    <t>1112148</t>
  </si>
  <si>
    <t>1112156</t>
  </si>
  <si>
    <t>25000 м.куб./сутки</t>
  </si>
  <si>
    <t>30478 га-площадь территориальных зон</t>
  </si>
  <si>
    <t>Объект культурного наследия регионального значения "Дом жилой (деревянный), XIX в.", г.Пенза</t>
  </si>
  <si>
    <t>1111126450</t>
  </si>
  <si>
    <t>1110121430</t>
  </si>
  <si>
    <t>1110071010</t>
  </si>
  <si>
    <t>1111021540</t>
  </si>
  <si>
    <t>11117R0820</t>
  </si>
  <si>
    <t>1110821490</t>
  </si>
  <si>
    <t>1110926190</t>
  </si>
  <si>
    <t>1110626350</t>
  </si>
  <si>
    <t>1120121620</t>
  </si>
  <si>
    <t>1120221630</t>
  </si>
  <si>
    <t>1120326300</t>
  </si>
  <si>
    <t>1130121700</t>
  </si>
  <si>
    <t>1130521710</t>
  </si>
  <si>
    <t>1130321690</t>
  </si>
  <si>
    <t>1130221680</t>
  </si>
  <si>
    <t>1130421900</t>
  </si>
  <si>
    <t>1120426460</t>
  </si>
  <si>
    <t>Строительство общегородской магистрали от II микрорайона Арбеково до микрорайона малоэтажной застройки "Заря" в г.Пензе с примыканием к федеральной дороге М-5 "Урал""</t>
  </si>
  <si>
    <t>Строительство школы в мкр.Шуист, г.Пенза</t>
  </si>
  <si>
    <t>Строительство детского сада на 175 мест в мкр.Заря, г.Пенза</t>
  </si>
  <si>
    <t xml:space="preserve"> Расходы на определение границ прилегающих к некоторым организациям и объектам территорий, на которых не допускается розничная продажа алкогольной продукции</t>
  </si>
  <si>
    <t>13</t>
  </si>
  <si>
    <t>1130626410</t>
  </si>
  <si>
    <t>1.14</t>
  </si>
  <si>
    <t xml:space="preserve">960 </t>
  </si>
  <si>
    <t>Строительство сетей водосабжения пос. "ЗИФ", г.Пенза</t>
  </si>
  <si>
    <t>1111321560</t>
  </si>
  <si>
    <t>1111221550</t>
  </si>
  <si>
    <t>1111426500</t>
  </si>
  <si>
    <t>С.В. Волков</t>
  </si>
  <si>
    <t>Реконструкция улично-дорожной сети г.Пензы. Капитальный ремонт Свердловского моста</t>
  </si>
  <si>
    <t>1.16</t>
  </si>
  <si>
    <t>Реконструкция набережной реки Суры. I этап.</t>
  </si>
  <si>
    <t>1111421450</t>
  </si>
  <si>
    <t>2.5</t>
  </si>
  <si>
    <t>Капитальный ремонт автомобильной дороги - подъезд к микрорайону "Заря" г.Пензы от федеральной автомобильной дороги М-5 "Урал"</t>
  </si>
  <si>
    <t>1120526470</t>
  </si>
  <si>
    <t xml:space="preserve"> Агамагомедов М.К.</t>
  </si>
  <si>
    <t>Ширшина И.В., Круглова С.В.</t>
  </si>
  <si>
    <t>1111826480</t>
  </si>
  <si>
    <t>1111854200</t>
  </si>
  <si>
    <t>новый объект на ПСД</t>
  </si>
  <si>
    <t>.+909,077 на экспертизу</t>
  </si>
  <si>
    <t>1110640190</t>
  </si>
  <si>
    <t>1112026510</t>
  </si>
  <si>
    <t xml:space="preserve">Приложение №9 
к муниципальной программе 
«Развитие территорий, социальной 
и инженерной инфраструктуры 
в городе Пензе на 2015-2020 годы»
</t>
  </si>
  <si>
    <t>Строительство лагеря "Орленок"</t>
  </si>
  <si>
    <t>1112226530</t>
  </si>
  <si>
    <t xml:space="preserve">План реализации муниципальной программы
"Развитие территорий, социальной и инженерной инфраструктуры 
в городе Пензе на 2015-2020 годы"
на 2017 год
</t>
  </si>
  <si>
    <t>1111071020</t>
  </si>
  <si>
    <t>1110221470</t>
  </si>
  <si>
    <t>1110651540</t>
  </si>
  <si>
    <t>Реконструкция водопровода в районе набережной р.Суры, на участке от ул. Славы до ул. Набережная р.Пензы, г. Пенза</t>
  </si>
  <si>
    <t>Ширшина И.В., Умнов И.Н</t>
  </si>
  <si>
    <t>Ширшина И.В.,Умнов И.Н.</t>
  </si>
  <si>
    <t>Реконструкция сетей ливневой канализации в районе набережной р.Суры на участке от ул.Бакунина до ул. Славы, г. Пензы</t>
  </si>
  <si>
    <t>1,7</t>
  </si>
  <si>
    <t>1,8</t>
  </si>
  <si>
    <t>1,9</t>
  </si>
  <si>
    <t>1,10</t>
  </si>
  <si>
    <t>1,11</t>
  </si>
  <si>
    <t>1,12</t>
  </si>
  <si>
    <t>1,13</t>
  </si>
  <si>
    <t>0,410 км. Автодорог</t>
  </si>
  <si>
    <t>1112326560</t>
  </si>
  <si>
    <t>1112426570</t>
  </si>
  <si>
    <t>1112526580</t>
  </si>
  <si>
    <t>Капитальный ремонт набережной реки Суры</t>
  </si>
  <si>
    <t>660 учебных мест</t>
  </si>
  <si>
    <t>Реконструкция улично-дорожной сети г.Пензы». Реконструкция моста через р. Суру в створе улицы Бакунина с реконструкцией подходов к нему от ул. Урицкого до ул. Злобина</t>
  </si>
  <si>
    <t>Приложение 3 к Постановлению администрации города Пензы от 24.03.2017 № 475/15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</si>
</sst>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р_._-;\-* #,##0.00_р_._-;_-* &quot;-&quot;??_р_._-;_-@_-"/>
    <numFmt numFmtId="164" formatCode="#,##0.000"/>
    <numFmt numFmtId="165" formatCode="#,##0.0"/>
    <numFmt numFmtId="166" formatCode="_-* #,##0.0_р_._-;\-* #,##0.0_р_._-;_-* &quot;-&quot;??_р_._-;_-@_-"/>
    <numFmt numFmtId="167" formatCode="#,##0.00000"/>
    <numFmt numFmtId="168" formatCode="_-* #,##0.0_р_._-;\-* #,##0.0_р_._-;_-* &quot;-&quot;?_р_._-;_-@_-"/>
    <numFmt numFmtId="169" formatCode="_-* #,##0.00000_р_._-;\-* #,##0.00000_р_._-;_-* &quot;-&quot;?????_р_._-;_-@_-"/>
    <numFmt numFmtId="170" formatCode="_-* #,##0.000_р_._-;\-* #,##0.000_р_._-;_-* &quot;-&quot;??_р_._-;_-@_-"/>
    <numFmt numFmtId="171" formatCode="_-* #,##0.00000_р_._-;\-* #,##0.00000_р_._-;_-* &quot;-&quot;??_р_._-;_-@_-"/>
    <numFmt numFmtId="172" formatCode="_-* #,##0.00_р_._-;\-* #,##0.00_р_._-;_-* &quot;-&quot;?_р_._-;_-@_-"/>
    <numFmt numFmtId="173" formatCode="#,##0.00_ ;\-#,##0.00\ "/>
    <numFmt numFmtId="174" formatCode="_-* #,##0.0000_р_._-;\-* #,##0.0000_р_._-;_-* &quot;-&quot;??_р_._-;_-@_-"/>
    <numFmt numFmtId="175" formatCode="#,##0.0000"/>
    <numFmt numFmtId="176" formatCode="_-* #,##0.000_р_._-;\-* #,##0.000_р_._-;_-* &quot;-&quot;?_р_._-;_-@_-"/>
    <numFmt numFmtId="177" formatCode="_-* #,##0.0000_р_._-;\-* #,##0.0000_р_._-;_-* &quot;-&quot;?????_р_._-;_-@_-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3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Arial Cyr"/>
      <charset val="204"/>
    </font>
    <font>
      <b/>
      <sz val="10.5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99">
    <xf numFmtId="0" fontId="0" fillId="0" borderId="0" xfId="0"/>
    <xf numFmtId="0" fontId="0" fillId="0" borderId="0" xfId="0"/>
    <xf numFmtId="0" fontId="4" fillId="0" borderId="2" xfId="1" applyFont="1" applyFill="1" applyBorder="1" applyAlignment="1">
      <alignment horizontal="justify" vertical="top" wrapText="1"/>
    </xf>
    <xf numFmtId="0" fontId="3" fillId="0" borderId="2" xfId="1" applyFont="1" applyFill="1" applyBorder="1" applyAlignment="1">
      <alignment vertical="top" wrapText="1"/>
    </xf>
    <xf numFmtId="166" fontId="3" fillId="0" borderId="2" xfId="2" applyNumberFormat="1" applyFont="1" applyFill="1" applyBorder="1" applyAlignment="1">
      <alignment horizontal="center" vertical="top" wrapText="1"/>
    </xf>
    <xf numFmtId="0" fontId="5" fillId="0" borderId="2" xfId="1" applyFont="1" applyBorder="1" applyAlignment="1">
      <alignment horizontal="justify" vertical="top" wrapText="1"/>
    </xf>
    <xf numFmtId="0" fontId="5" fillId="0" borderId="2" xfId="1" applyFont="1" applyBorder="1" applyAlignment="1">
      <alignment vertical="top" wrapText="1"/>
    </xf>
    <xf numFmtId="0" fontId="5" fillId="0" borderId="2" xfId="1" applyFont="1" applyFill="1" applyBorder="1" applyAlignment="1">
      <alignment horizontal="justify" vertical="top" wrapText="1"/>
    </xf>
    <xf numFmtId="167" fontId="5" fillId="0" borderId="2" xfId="1" applyNumberFormat="1" applyFont="1" applyFill="1" applyBorder="1" applyAlignment="1">
      <alignment horizontal="center" vertical="top" wrapText="1"/>
    </xf>
    <xf numFmtId="164" fontId="4" fillId="0" borderId="2" xfId="2" applyNumberFormat="1" applyFont="1" applyFill="1" applyBorder="1" applyAlignment="1">
      <alignment horizontal="left" vertical="top" wrapText="1"/>
    </xf>
    <xf numFmtId="165" fontId="4" fillId="0" borderId="2" xfId="2" applyNumberFormat="1" applyFont="1" applyFill="1" applyBorder="1" applyAlignment="1">
      <alignment horizontal="left" vertical="top" wrapText="1"/>
    </xf>
    <xf numFmtId="168" fontId="1" fillId="0" borderId="0" xfId="1" applyNumberFormat="1"/>
    <xf numFmtId="4" fontId="4" fillId="0" borderId="2" xfId="2" applyNumberFormat="1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wrapText="1"/>
    </xf>
    <xf numFmtId="169" fontId="1" fillId="0" borderId="0" xfId="1" applyNumberFormat="1"/>
    <xf numFmtId="0" fontId="5" fillId="0" borderId="2" xfId="1" applyFont="1" applyFill="1" applyBorder="1" applyAlignment="1">
      <alignment horizontal="center" vertical="top" wrapText="1"/>
    </xf>
    <xf numFmtId="0" fontId="1" fillId="0" borderId="2" xfId="1" applyFill="1" applyBorder="1"/>
    <xf numFmtId="0" fontId="6" fillId="0" borderId="0" xfId="1" applyFont="1"/>
    <xf numFmtId="0" fontId="6" fillId="0" borderId="0" xfId="1" applyFont="1" applyFill="1"/>
    <xf numFmtId="167" fontId="4" fillId="0" borderId="2" xfId="2" applyNumberFormat="1" applyFont="1" applyFill="1" applyBorder="1" applyAlignment="1">
      <alignment horizontal="center" vertical="center" wrapText="1"/>
    </xf>
    <xf numFmtId="164" fontId="4" fillId="0" borderId="2" xfId="2" applyNumberFormat="1" applyFont="1" applyFill="1" applyBorder="1" applyAlignment="1">
      <alignment horizontal="center" vertical="center" wrapText="1"/>
    </xf>
    <xf numFmtId="165" fontId="4" fillId="0" borderId="2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top" wrapText="1"/>
    </xf>
    <xf numFmtId="49" fontId="4" fillId="0" borderId="2" xfId="2" applyNumberFormat="1" applyFont="1" applyFill="1" applyBorder="1" applyAlignment="1">
      <alignment horizontal="center" vertical="top" wrapText="1"/>
    </xf>
    <xf numFmtId="49" fontId="4" fillId="0" borderId="2" xfId="1" applyNumberFormat="1" applyFont="1" applyFill="1" applyBorder="1" applyAlignment="1">
      <alignment horizontal="center" vertical="top" wrapText="1"/>
    </xf>
    <xf numFmtId="49" fontId="3" fillId="0" borderId="2" xfId="1" applyNumberFormat="1" applyFont="1" applyBorder="1" applyAlignment="1">
      <alignment horizontal="justify" vertical="top" wrapText="1"/>
    </xf>
    <xf numFmtId="49" fontId="3" fillId="0" borderId="2" xfId="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0" fontId="8" fillId="0" borderId="2" xfId="1" applyFont="1" applyFill="1" applyBorder="1" applyAlignment="1">
      <alignment horizontal="center" vertical="center" wrapText="1"/>
    </xf>
    <xf numFmtId="0" fontId="1" fillId="0" borderId="2" xfId="1" applyBorder="1"/>
    <xf numFmtId="0" fontId="1" fillId="0" borderId="2" xfId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1" fillId="0" borderId="0" xfId="1" applyBorder="1"/>
    <xf numFmtId="0" fontId="9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Fill="1" applyBorder="1"/>
    <xf numFmtId="169" fontId="4" fillId="0" borderId="0" xfId="1" applyNumberFormat="1" applyFont="1" applyFill="1" applyBorder="1"/>
    <xf numFmtId="0" fontId="4" fillId="0" borderId="2" xfId="1" applyFont="1" applyFill="1" applyBorder="1" applyAlignment="1">
      <alignment vertical="top" wrapText="1"/>
    </xf>
    <xf numFmtId="0" fontId="10" fillId="0" borderId="2" xfId="1" applyFont="1" applyFill="1" applyBorder="1" applyAlignment="1">
      <alignment horizontal="center" vertical="center" wrapText="1"/>
    </xf>
    <xf numFmtId="171" fontId="0" fillId="0" borderId="0" xfId="0" applyNumberFormat="1"/>
    <xf numFmtId="0" fontId="3" fillId="2" borderId="2" xfId="1" applyFont="1" applyFill="1" applyBorder="1" applyAlignment="1">
      <alignment vertical="top" wrapText="1"/>
    </xf>
    <xf numFmtId="49" fontId="3" fillId="2" borderId="2" xfId="2" applyNumberFormat="1" applyFont="1" applyFill="1" applyBorder="1" applyAlignment="1">
      <alignment horizontal="center" vertical="top" wrapText="1"/>
    </xf>
    <xf numFmtId="166" fontId="3" fillId="2" borderId="2" xfId="2" applyNumberFormat="1" applyFont="1" applyFill="1" applyBorder="1" applyAlignment="1">
      <alignment horizontal="center" vertical="top" wrapText="1"/>
    </xf>
    <xf numFmtId="49" fontId="16" fillId="0" borderId="2" xfId="2" applyNumberFormat="1" applyFont="1" applyFill="1" applyBorder="1" applyAlignment="1">
      <alignment horizontal="center" vertical="top" wrapText="1"/>
    </xf>
    <xf numFmtId="0" fontId="16" fillId="0" borderId="2" xfId="1" applyFont="1" applyFill="1" applyBorder="1" applyAlignment="1">
      <alignment horizontal="center" vertical="center" wrapText="1"/>
    </xf>
    <xf numFmtId="49" fontId="16" fillId="0" borderId="2" xfId="2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6" fillId="0" borderId="4" xfId="1" applyFont="1" applyFill="1" applyBorder="1" applyAlignment="1">
      <alignment vertical="top" wrapText="1"/>
    </xf>
    <xf numFmtId="0" fontId="17" fillId="0" borderId="2" xfId="0" applyFont="1" applyBorder="1" applyAlignment="1">
      <alignment horizontal="center" vertical="top"/>
    </xf>
    <xf numFmtId="0" fontId="17" fillId="0" borderId="2" xfId="0" applyFont="1" applyFill="1" applyBorder="1" applyAlignment="1">
      <alignment horizontal="center" vertical="top"/>
    </xf>
    <xf numFmtId="0" fontId="16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justify" vertical="top" wrapText="1"/>
    </xf>
    <xf numFmtId="49" fontId="3" fillId="0" borderId="2" xfId="1" applyNumberFormat="1" applyFont="1" applyFill="1" applyBorder="1" applyAlignment="1">
      <alignment horizontal="center" vertical="top" wrapText="1"/>
    </xf>
    <xf numFmtId="49" fontId="3" fillId="0" borderId="2" xfId="2" applyNumberFormat="1" applyFont="1" applyFill="1" applyBorder="1" applyAlignment="1">
      <alignment horizontal="right" vertical="top" wrapText="1"/>
    </xf>
    <xf numFmtId="49" fontId="3" fillId="0" borderId="2" xfId="1" applyNumberFormat="1" applyFont="1" applyFill="1" applyBorder="1" applyAlignment="1">
      <alignment horizontal="right" vertical="top" wrapText="1"/>
    </xf>
    <xf numFmtId="43" fontId="3" fillId="2" borderId="2" xfId="2" applyNumberFormat="1" applyFont="1" applyFill="1" applyBorder="1" applyAlignment="1">
      <alignment horizontal="center" vertical="top" wrapText="1"/>
    </xf>
    <xf numFmtId="166" fontId="16" fillId="2" borderId="2" xfId="2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18" fillId="0" borderId="2" xfId="0" applyFont="1" applyBorder="1" applyAlignment="1">
      <alignment horizontal="center" vertical="center" wrapText="1"/>
    </xf>
    <xf numFmtId="0" fontId="3" fillId="2" borderId="3" xfId="1" applyFont="1" applyFill="1" applyBorder="1" applyAlignment="1">
      <alignment vertical="top" wrapText="1"/>
    </xf>
    <xf numFmtId="49" fontId="10" fillId="0" borderId="2" xfId="2" applyNumberFormat="1" applyFont="1" applyFill="1" applyBorder="1" applyAlignment="1">
      <alignment horizontal="center" vertical="top" wrapText="1"/>
    </xf>
    <xf numFmtId="167" fontId="10" fillId="0" borderId="2" xfId="1" applyNumberFormat="1" applyFont="1" applyFill="1" applyBorder="1" applyAlignment="1">
      <alignment horizontal="center" vertical="top" wrapText="1"/>
    </xf>
    <xf numFmtId="165" fontId="12" fillId="0" borderId="2" xfId="2" applyNumberFormat="1" applyFont="1" applyFill="1" applyBorder="1" applyAlignment="1">
      <alignment horizontal="center" vertical="center" wrapText="1"/>
    </xf>
    <xf numFmtId="165" fontId="12" fillId="0" borderId="2" xfId="2" applyNumberFormat="1" applyFont="1" applyFill="1" applyBorder="1" applyAlignment="1">
      <alignment horizontal="left" vertical="top" wrapText="1"/>
    </xf>
    <xf numFmtId="166" fontId="10" fillId="0" borderId="2" xfId="2" applyNumberFormat="1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/>
    </xf>
    <xf numFmtId="49" fontId="10" fillId="2" borderId="2" xfId="2" applyNumberFormat="1" applyFont="1" applyFill="1" applyBorder="1" applyAlignment="1">
      <alignment horizontal="center" vertical="top" wrapText="1"/>
    </xf>
    <xf numFmtId="49" fontId="20" fillId="0" borderId="2" xfId="2" applyNumberFormat="1" applyFont="1" applyFill="1" applyBorder="1" applyAlignment="1">
      <alignment horizontal="center" vertical="top" wrapText="1"/>
    </xf>
    <xf numFmtId="49" fontId="10" fillId="0" borderId="2" xfId="2" applyNumberFormat="1" applyFont="1" applyFill="1" applyBorder="1" applyAlignment="1">
      <alignment horizontal="center" vertical="center" wrapText="1"/>
    </xf>
    <xf numFmtId="49" fontId="20" fillId="0" borderId="2" xfId="2" applyNumberFormat="1" applyFont="1" applyFill="1" applyBorder="1" applyAlignment="1">
      <alignment horizontal="center" vertical="center" wrapText="1"/>
    </xf>
    <xf numFmtId="49" fontId="12" fillId="0" borderId="2" xfId="1" applyNumberFormat="1" applyFont="1" applyFill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center"/>
    </xf>
    <xf numFmtId="49" fontId="10" fillId="0" borderId="2" xfId="1" applyNumberFormat="1" applyFont="1" applyFill="1" applyBorder="1" applyAlignment="1">
      <alignment horizontal="center" vertical="top" wrapText="1"/>
    </xf>
    <xf numFmtId="0" fontId="13" fillId="0" borderId="2" xfId="1" applyFont="1" applyFill="1" applyBorder="1"/>
    <xf numFmtId="0" fontId="13" fillId="0" borderId="0" xfId="1" applyFont="1" applyFill="1" applyBorder="1"/>
    <xf numFmtId="0" fontId="11" fillId="0" borderId="0" xfId="0" applyFont="1"/>
    <xf numFmtId="0" fontId="6" fillId="0" borderId="0" xfId="1" applyFont="1" applyAlignment="1"/>
    <xf numFmtId="49" fontId="10" fillId="2" borderId="2" xfId="1" applyNumberFormat="1" applyFont="1" applyFill="1" applyBorder="1" applyAlignment="1">
      <alignment horizontal="center" vertical="top" wrapText="1"/>
    </xf>
    <xf numFmtId="175" fontId="4" fillId="0" borderId="2" xfId="2" applyNumberFormat="1" applyFont="1" applyFill="1" applyBorder="1" applyAlignment="1">
      <alignment horizontal="right" vertical="top" wrapText="1"/>
    </xf>
    <xf numFmtId="177" fontId="4" fillId="0" borderId="2" xfId="1" applyNumberFormat="1" applyFont="1" applyFill="1" applyBorder="1"/>
    <xf numFmtId="0" fontId="3" fillId="0" borderId="2" xfId="0" applyFont="1" applyFill="1" applyBorder="1" applyAlignment="1">
      <alignment horizontal="left" vertical="top" wrapText="1"/>
    </xf>
    <xf numFmtId="0" fontId="16" fillId="0" borderId="2" xfId="1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horizontal="left" vertical="center" wrapText="1"/>
    </xf>
    <xf numFmtId="49" fontId="3" fillId="0" borderId="4" xfId="2" applyNumberFormat="1" applyFont="1" applyFill="1" applyBorder="1" applyAlignment="1">
      <alignment horizontal="center" vertical="top" wrapText="1"/>
    </xf>
    <xf numFmtId="43" fontId="16" fillId="2" borderId="2" xfId="2" applyNumberFormat="1" applyFont="1" applyFill="1" applyBorder="1" applyAlignment="1">
      <alignment horizontal="center" vertical="center" wrapText="1"/>
    </xf>
    <xf numFmtId="176" fontId="4" fillId="2" borderId="2" xfId="1" applyNumberFormat="1" applyFont="1" applyFill="1" applyBorder="1" applyAlignment="1">
      <alignment horizontal="right" vertical="top"/>
    </xf>
    <xf numFmtId="174" fontId="4" fillId="2" borderId="2" xfId="2" applyNumberFormat="1" applyFont="1" applyFill="1" applyBorder="1" applyAlignment="1">
      <alignment horizontal="right" vertical="top" wrapText="1"/>
    </xf>
    <xf numFmtId="165" fontId="4" fillId="2" borderId="2" xfId="2" applyNumberFormat="1" applyFont="1" applyFill="1" applyBorder="1" applyAlignment="1">
      <alignment horizontal="right" vertical="top" wrapText="1"/>
    </xf>
    <xf numFmtId="173" fontId="3" fillId="2" borderId="2" xfId="2" applyNumberFormat="1" applyFont="1" applyFill="1" applyBorder="1" applyAlignment="1">
      <alignment horizontal="right" vertical="top" wrapText="1"/>
    </xf>
    <xf numFmtId="166" fontId="3" fillId="2" borderId="2" xfId="2" applyNumberFormat="1" applyFont="1" applyFill="1" applyBorder="1" applyAlignment="1">
      <alignment horizontal="center" vertical="center" wrapText="1"/>
    </xf>
    <xf numFmtId="170" fontId="16" fillId="2" borderId="2" xfId="2" applyNumberFormat="1" applyFont="1" applyFill="1" applyBorder="1" applyAlignment="1">
      <alignment horizontal="center" vertical="center" wrapText="1"/>
    </xf>
    <xf numFmtId="170" fontId="3" fillId="2" borderId="2" xfId="2" applyNumberFormat="1" applyFont="1" applyFill="1" applyBorder="1" applyAlignment="1">
      <alignment horizontal="center" vertical="center" wrapText="1"/>
    </xf>
    <xf numFmtId="171" fontId="3" fillId="2" borderId="2" xfId="2" applyNumberFormat="1" applyFont="1" applyFill="1" applyBorder="1" applyAlignment="1">
      <alignment horizontal="center" vertical="center" wrapText="1"/>
    </xf>
    <xf numFmtId="43" fontId="4" fillId="2" borderId="2" xfId="2" applyNumberFormat="1" applyFont="1" applyFill="1" applyBorder="1" applyAlignment="1">
      <alignment horizontal="center" vertical="top" wrapText="1"/>
    </xf>
    <xf numFmtId="170" fontId="4" fillId="2" borderId="2" xfId="1" applyNumberFormat="1" applyFont="1" applyFill="1" applyBorder="1" applyAlignment="1">
      <alignment horizontal="center" vertical="top" wrapText="1"/>
    </xf>
    <xf numFmtId="43" fontId="4" fillId="2" borderId="2" xfId="1" applyNumberFormat="1" applyFont="1" applyFill="1" applyBorder="1" applyAlignment="1">
      <alignment horizontal="center" vertical="top" wrapText="1"/>
    </xf>
    <xf numFmtId="172" fontId="17" fillId="2" borderId="2" xfId="0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horizontal="right" vertical="top" wrapText="1"/>
    </xf>
    <xf numFmtId="164" fontId="3" fillId="2" borderId="2" xfId="1" applyNumberFormat="1" applyFont="1" applyFill="1" applyBorder="1" applyAlignment="1">
      <alignment horizontal="right" vertical="top" wrapText="1"/>
    </xf>
    <xf numFmtId="4" fontId="3" fillId="2" borderId="2" xfId="1" applyNumberFormat="1" applyFont="1" applyFill="1" applyBorder="1" applyAlignment="1">
      <alignment horizontal="right" vertical="top" wrapText="1"/>
    </xf>
    <xf numFmtId="170" fontId="3" fillId="2" borderId="2" xfId="2" applyNumberFormat="1" applyFont="1" applyFill="1" applyBorder="1" applyAlignment="1">
      <alignment horizontal="center" vertical="top" wrapText="1"/>
    </xf>
    <xf numFmtId="49" fontId="3" fillId="0" borderId="0" xfId="2" applyNumberFormat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10" fillId="0" borderId="3" xfId="1" applyFont="1" applyFill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top" wrapText="1"/>
    </xf>
    <xf numFmtId="0" fontId="10" fillId="0" borderId="2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top" wrapText="1"/>
    </xf>
    <xf numFmtId="0" fontId="10" fillId="0" borderId="2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top" wrapText="1"/>
    </xf>
    <xf numFmtId="0" fontId="3" fillId="2" borderId="2" xfId="1" applyFont="1" applyFill="1" applyBorder="1" applyAlignment="1">
      <alignment horizontal="left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top" wrapText="1"/>
    </xf>
    <xf numFmtId="43" fontId="16" fillId="2" borderId="2" xfId="2" applyNumberFormat="1" applyFont="1" applyFill="1" applyBorder="1" applyAlignment="1">
      <alignment horizontal="center" vertical="top" wrapText="1"/>
    </xf>
    <xf numFmtId="0" fontId="10" fillId="2" borderId="2" xfId="1" applyFont="1" applyFill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top" wrapText="1"/>
    </xf>
    <xf numFmtId="49" fontId="3" fillId="0" borderId="4" xfId="1" applyNumberFormat="1" applyFont="1" applyBorder="1" applyAlignment="1">
      <alignment horizontal="center" vertical="top" wrapText="1"/>
    </xf>
    <xf numFmtId="49" fontId="3" fillId="0" borderId="5" xfId="1" applyNumberFormat="1" applyFont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5" xfId="1" applyFont="1" applyFill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10" fillId="0" borderId="3" xfId="1" applyFont="1" applyFill="1" applyBorder="1" applyAlignment="1">
      <alignment horizontal="center" vertical="top" wrapText="1"/>
    </xf>
    <xf numFmtId="0" fontId="10" fillId="0" borderId="4" xfId="1" applyFont="1" applyFill="1" applyBorder="1" applyAlignment="1">
      <alignment horizontal="center" vertical="top" wrapText="1"/>
    </xf>
    <xf numFmtId="0" fontId="10" fillId="0" borderId="5" xfId="1" applyFont="1" applyFill="1" applyBorder="1" applyAlignment="1">
      <alignment horizontal="center" vertical="top" wrapText="1"/>
    </xf>
    <xf numFmtId="0" fontId="4" fillId="0" borderId="3" xfId="1" applyFont="1" applyBorder="1" applyAlignment="1">
      <alignment horizontal="justify" vertical="top" wrapText="1"/>
    </xf>
    <xf numFmtId="0" fontId="4" fillId="0" borderId="5" xfId="1" applyFont="1" applyBorder="1" applyAlignment="1">
      <alignment horizontal="justify" vertical="top" wrapText="1"/>
    </xf>
    <xf numFmtId="0" fontId="4" fillId="0" borderId="3" xfId="1" applyFont="1" applyFill="1" applyBorder="1" applyAlignment="1">
      <alignment vertical="top" wrapText="1"/>
    </xf>
    <xf numFmtId="0" fontId="4" fillId="0" borderId="5" xfId="1" applyFont="1" applyFill="1" applyBorder="1" applyAlignment="1">
      <alignment vertical="top" wrapText="1"/>
    </xf>
    <xf numFmtId="0" fontId="14" fillId="0" borderId="3" xfId="1" applyFont="1" applyBorder="1" applyAlignment="1">
      <alignment horizontal="center" vertical="top" wrapText="1"/>
    </xf>
    <xf numFmtId="0" fontId="15" fillId="0" borderId="5" xfId="0" applyFont="1" applyBorder="1"/>
    <xf numFmtId="0" fontId="0" fillId="0" borderId="5" xfId="0" applyBorder="1"/>
    <xf numFmtId="0" fontId="11" fillId="0" borderId="5" xfId="0" applyFont="1" applyBorder="1"/>
    <xf numFmtId="0" fontId="3" fillId="0" borderId="3" xfId="1" applyFont="1" applyFill="1" applyBorder="1" applyAlignment="1">
      <alignment horizontal="left" vertical="top" wrapText="1"/>
    </xf>
    <xf numFmtId="0" fontId="4" fillId="0" borderId="3" xfId="1" applyFont="1" applyFill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top" wrapText="1"/>
    </xf>
    <xf numFmtId="0" fontId="10" fillId="0" borderId="2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center" wrapText="1"/>
    </xf>
    <xf numFmtId="0" fontId="0" fillId="0" borderId="2" xfId="0" applyBorder="1"/>
    <xf numFmtId="49" fontId="3" fillId="0" borderId="3" xfId="1" applyNumberFormat="1" applyFont="1" applyFill="1" applyBorder="1" applyAlignment="1">
      <alignment horizontal="center" vertical="top" wrapText="1"/>
    </xf>
    <xf numFmtId="0" fontId="0" fillId="0" borderId="4" xfId="0" applyBorder="1"/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1" fillId="0" borderId="4" xfId="0" applyFont="1" applyBorder="1"/>
    <xf numFmtId="49" fontId="3" fillId="0" borderId="2" xfId="1" applyNumberFormat="1" applyFont="1" applyBorder="1" applyAlignment="1">
      <alignment horizontal="center" vertical="top" wrapText="1"/>
    </xf>
    <xf numFmtId="0" fontId="3" fillId="2" borderId="2" xfId="1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horizontal="left" vertical="top" wrapText="1"/>
    </xf>
    <xf numFmtId="0" fontId="3" fillId="0" borderId="9" xfId="1" applyFont="1" applyBorder="1" applyAlignment="1">
      <alignment horizontal="center" vertical="top" wrapText="1"/>
    </xf>
    <xf numFmtId="0" fontId="0" fillId="0" borderId="6" xfId="0" applyBorder="1"/>
    <xf numFmtId="0" fontId="0" fillId="0" borderId="7" xfId="0" applyBorder="1"/>
    <xf numFmtId="0" fontId="7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justify" vertical="top" wrapText="1"/>
    </xf>
    <xf numFmtId="0" fontId="4" fillId="0" borderId="4" xfId="1" applyFont="1" applyFill="1" applyBorder="1" applyAlignment="1">
      <alignment vertical="top" wrapText="1"/>
    </xf>
    <xf numFmtId="0" fontId="15" fillId="0" borderId="4" xfId="0" applyFont="1" applyBorder="1"/>
    <xf numFmtId="0" fontId="3" fillId="0" borderId="3" xfId="1" applyFont="1" applyBorder="1" applyAlignment="1">
      <alignment horizontal="justify" vertical="top" wrapText="1"/>
    </xf>
    <xf numFmtId="0" fontId="3" fillId="0" borderId="5" xfId="1" applyFont="1" applyBorder="1" applyAlignment="1">
      <alignment horizontal="justify" vertical="top" wrapText="1"/>
    </xf>
    <xf numFmtId="0" fontId="21" fillId="0" borderId="0" xfId="1" applyFont="1" applyFill="1" applyAlignment="1">
      <alignment horizontal="center" vertical="top" wrapText="1"/>
    </xf>
    <xf numFmtId="0" fontId="7" fillId="0" borderId="0" xfId="1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center" wrapText="1"/>
    </xf>
    <xf numFmtId="0" fontId="0" fillId="0" borderId="10" xfId="0" applyBorder="1"/>
    <xf numFmtId="0" fontId="0" fillId="0" borderId="1" xfId="0" applyBorder="1"/>
    <xf numFmtId="0" fontId="0" fillId="0" borderId="11" xfId="0" applyBorder="1"/>
    <xf numFmtId="0" fontId="3" fillId="0" borderId="9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justify" vertical="top" wrapText="1"/>
    </xf>
    <xf numFmtId="0" fontId="4" fillId="0" borderId="2" xfId="1" applyFont="1" applyFill="1" applyBorder="1" applyAlignment="1">
      <alignment vertical="top" wrapText="1"/>
    </xf>
    <xf numFmtId="0" fontId="14" fillId="0" borderId="2" xfId="1" applyFont="1" applyBorder="1" applyAlignment="1">
      <alignment horizontal="center" vertical="top" wrapText="1"/>
    </xf>
    <xf numFmtId="0" fontId="15" fillId="0" borderId="2" xfId="0" applyFont="1" applyBorder="1"/>
    <xf numFmtId="0" fontId="4" fillId="0" borderId="2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1" fillId="0" borderId="2" xfId="0" applyFont="1" applyBorder="1"/>
    <xf numFmtId="0" fontId="4" fillId="0" borderId="2" xfId="1" applyFont="1" applyBorder="1" applyAlignment="1">
      <alignment horizontal="center" vertical="top" wrapText="1"/>
    </xf>
    <xf numFmtId="0" fontId="4" fillId="0" borderId="2" xfId="1" applyFont="1" applyFill="1" applyBorder="1" applyAlignment="1">
      <alignment horizontal="left" vertical="top" wrapText="1"/>
    </xf>
    <xf numFmtId="0" fontId="4" fillId="0" borderId="2" xfId="1" applyFont="1" applyFill="1" applyBorder="1" applyAlignment="1">
      <alignment horizontal="center" vertical="top" wrapText="1"/>
    </xf>
    <xf numFmtId="0" fontId="12" fillId="0" borderId="2" xfId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83"/>
  <sheetViews>
    <sheetView tabSelected="1" zoomScaleNormal="100" zoomScaleSheetLayoutView="115" workbookViewId="0">
      <selection activeCell="I10" sqref="I10"/>
    </sheetView>
  </sheetViews>
  <sheetFormatPr defaultRowHeight="15" x14ac:dyDescent="0.25"/>
  <cols>
    <col min="1" max="1" width="5" style="1" customWidth="1"/>
    <col min="2" max="2" width="37.5703125" style="1" customWidth="1"/>
    <col min="3" max="3" width="19.42578125" style="1" customWidth="1"/>
    <col min="4" max="5" width="8.140625" style="1" customWidth="1"/>
    <col min="6" max="6" width="12.28515625" style="1" customWidth="1"/>
    <col min="7" max="7" width="15" style="1" customWidth="1"/>
    <col min="8" max="8" width="6.42578125" style="1" customWidth="1"/>
    <col min="9" max="9" width="7" style="1" customWidth="1"/>
    <col min="10" max="10" width="6.7109375" style="1" customWidth="1"/>
    <col min="11" max="11" width="9.5703125" style="77" customWidth="1"/>
    <col min="12" max="12" width="6.5703125" style="1" customWidth="1"/>
    <col min="13" max="13" width="18.42578125" style="1" customWidth="1"/>
    <col min="14" max="14" width="20.5703125" style="1" customWidth="1"/>
    <col min="15" max="16384" width="9.140625" style="1"/>
  </cols>
  <sheetData>
    <row r="1" spans="1:15" ht="22.5" customHeight="1" x14ac:dyDescent="0.25">
      <c r="I1" s="178" t="s">
        <v>195</v>
      </c>
      <c r="J1" s="178"/>
      <c r="K1" s="178"/>
      <c r="L1" s="178"/>
      <c r="M1" s="178"/>
    </row>
    <row r="2" spans="1:15" ht="70.5" customHeight="1" x14ac:dyDescent="0.25">
      <c r="I2" s="179" t="s">
        <v>170</v>
      </c>
      <c r="J2" s="179"/>
      <c r="K2" s="179"/>
      <c r="L2" s="179"/>
      <c r="M2" s="179"/>
    </row>
    <row r="3" spans="1:15" ht="71.25" customHeight="1" x14ac:dyDescent="0.25">
      <c r="A3" s="180" t="s">
        <v>173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5" x14ac:dyDescent="0.25">
      <c r="A4" s="181"/>
      <c r="B4" s="182"/>
      <c r="C4" s="185" t="s">
        <v>0</v>
      </c>
      <c r="D4" s="186"/>
      <c r="E4" s="186"/>
      <c r="F4" s="186"/>
      <c r="G4" s="186"/>
      <c r="H4" s="186"/>
      <c r="I4" s="186"/>
      <c r="J4" s="186"/>
      <c r="K4" s="186"/>
      <c r="L4" s="186"/>
      <c r="M4" s="187"/>
    </row>
    <row r="5" spans="1:15" x14ac:dyDescent="0.25">
      <c r="A5" s="183"/>
      <c r="B5" s="184"/>
      <c r="C5" s="169" t="s">
        <v>1</v>
      </c>
      <c r="D5" s="170"/>
      <c r="E5" s="170"/>
      <c r="F5" s="170"/>
      <c r="G5" s="170"/>
      <c r="H5" s="170"/>
      <c r="I5" s="170"/>
      <c r="J5" s="170"/>
      <c r="K5" s="170"/>
      <c r="L5" s="170"/>
      <c r="M5" s="171"/>
    </row>
    <row r="6" spans="1:15" x14ac:dyDescent="0.25">
      <c r="A6" s="176" t="s">
        <v>2</v>
      </c>
      <c r="B6" s="126" t="s">
        <v>3</v>
      </c>
      <c r="C6" s="126" t="s">
        <v>4</v>
      </c>
      <c r="D6" s="126" t="s">
        <v>5</v>
      </c>
      <c r="E6" s="126" t="s">
        <v>6</v>
      </c>
      <c r="F6" s="126" t="s">
        <v>7</v>
      </c>
      <c r="G6" s="126" t="s">
        <v>8</v>
      </c>
      <c r="H6" s="169" t="s">
        <v>9</v>
      </c>
      <c r="I6" s="170"/>
      <c r="J6" s="170"/>
      <c r="K6" s="170"/>
      <c r="L6" s="171"/>
      <c r="M6" s="172" t="s">
        <v>10</v>
      </c>
    </row>
    <row r="7" spans="1:15" x14ac:dyDescent="0.25">
      <c r="A7" s="177"/>
      <c r="B7" s="128"/>
      <c r="C7" s="128"/>
      <c r="D7" s="148"/>
      <c r="E7" s="148"/>
      <c r="F7" s="148"/>
      <c r="G7" s="128"/>
      <c r="H7" s="107" t="s">
        <v>11</v>
      </c>
      <c r="I7" s="108" t="s">
        <v>12</v>
      </c>
      <c r="J7" s="108" t="s">
        <v>13</v>
      </c>
      <c r="K7" s="109" t="s">
        <v>14</v>
      </c>
      <c r="L7" s="108" t="s">
        <v>15</v>
      </c>
      <c r="M7" s="148"/>
    </row>
    <row r="8" spans="1:15" x14ac:dyDescent="0.25">
      <c r="A8" s="107">
        <v>1</v>
      </c>
      <c r="B8" s="107">
        <v>2</v>
      </c>
      <c r="C8" s="107">
        <v>3</v>
      </c>
      <c r="D8" s="107">
        <v>4</v>
      </c>
      <c r="E8" s="107">
        <v>5</v>
      </c>
      <c r="F8" s="107">
        <v>6</v>
      </c>
      <c r="G8" s="107">
        <v>7</v>
      </c>
      <c r="H8" s="107">
        <v>8</v>
      </c>
      <c r="I8" s="108">
        <v>9</v>
      </c>
      <c r="J8" s="108">
        <v>10</v>
      </c>
      <c r="K8" s="109">
        <v>11</v>
      </c>
      <c r="L8" s="108">
        <v>12</v>
      </c>
      <c r="M8" s="108">
        <v>13</v>
      </c>
    </row>
    <row r="9" spans="1:15" x14ac:dyDescent="0.25">
      <c r="A9" s="5"/>
      <c r="B9" s="6"/>
      <c r="C9" s="7"/>
      <c r="D9" s="15"/>
      <c r="E9" s="15"/>
      <c r="F9" s="15"/>
      <c r="G9" s="7"/>
      <c r="H9" s="8"/>
      <c r="I9" s="8"/>
      <c r="J9" s="8"/>
      <c r="K9" s="63"/>
      <c r="L9" s="8"/>
      <c r="M9" s="8"/>
    </row>
    <row r="10" spans="1:15" x14ac:dyDescent="0.25">
      <c r="A10" s="142">
        <v>1</v>
      </c>
      <c r="B10" s="144" t="s">
        <v>16</v>
      </c>
      <c r="C10" s="146" t="s">
        <v>178</v>
      </c>
      <c r="D10" s="151">
        <v>2015</v>
      </c>
      <c r="E10" s="151">
        <v>2020</v>
      </c>
      <c r="F10" s="151"/>
      <c r="G10" s="2" t="s">
        <v>17</v>
      </c>
      <c r="H10" s="19" t="s">
        <v>18</v>
      </c>
      <c r="I10" s="20" t="s">
        <v>18</v>
      </c>
      <c r="J10" s="21" t="s">
        <v>18</v>
      </c>
      <c r="K10" s="64" t="s">
        <v>18</v>
      </c>
      <c r="L10" s="21" t="s">
        <v>18</v>
      </c>
      <c r="M10" s="80">
        <f>M11+M12+M13</f>
        <v>577239.505</v>
      </c>
      <c r="N10" s="39"/>
    </row>
    <row r="11" spans="1:15" ht="29.25" customHeight="1" x14ac:dyDescent="0.25">
      <c r="A11" s="173"/>
      <c r="B11" s="174"/>
      <c r="C11" s="175"/>
      <c r="D11" s="158"/>
      <c r="E11" s="158"/>
      <c r="F11" s="158"/>
      <c r="G11" s="37" t="s">
        <v>19</v>
      </c>
      <c r="H11" s="10"/>
      <c r="I11" s="10"/>
      <c r="J11" s="10"/>
      <c r="K11" s="65"/>
      <c r="L11" s="10"/>
      <c r="M11" s="87">
        <f>M17+M19+M31+M36+M39+M41+M43+M47+M50+M51+M52+M53</f>
        <v>206888.22999999998</v>
      </c>
      <c r="O11" s="11"/>
    </row>
    <row r="12" spans="1:15" ht="42" customHeight="1" x14ac:dyDescent="0.25">
      <c r="A12" s="173"/>
      <c r="B12" s="174"/>
      <c r="C12" s="175"/>
      <c r="D12" s="158"/>
      <c r="E12" s="158"/>
      <c r="F12" s="158"/>
      <c r="G12" s="37" t="s">
        <v>20</v>
      </c>
      <c r="H12" s="12"/>
      <c r="I12" s="12"/>
      <c r="J12" s="4"/>
      <c r="K12" s="66"/>
      <c r="L12" s="4"/>
      <c r="M12" s="88">
        <f>M20+M23+M44</f>
        <v>370351.27500000002</v>
      </c>
    </row>
    <row r="13" spans="1:15" ht="30" customHeight="1" x14ac:dyDescent="0.25">
      <c r="A13" s="143"/>
      <c r="B13" s="145"/>
      <c r="C13" s="147"/>
      <c r="D13" s="148"/>
      <c r="E13" s="148"/>
      <c r="F13" s="148"/>
      <c r="G13" s="37" t="s">
        <v>21</v>
      </c>
      <c r="H13" s="10"/>
      <c r="I13" s="9"/>
      <c r="J13" s="10"/>
      <c r="K13" s="65"/>
      <c r="L13" s="10"/>
      <c r="M13" s="89">
        <f>M22+M25+M48+M38</f>
        <v>0</v>
      </c>
    </row>
    <row r="14" spans="1:15" ht="47.25" hidden="1" customHeight="1" x14ac:dyDescent="0.25">
      <c r="A14" s="25"/>
      <c r="B14" s="3" t="s">
        <v>23</v>
      </c>
      <c r="C14" s="105" t="s">
        <v>103</v>
      </c>
      <c r="D14" s="108">
        <v>2015</v>
      </c>
      <c r="E14" s="108">
        <v>2015</v>
      </c>
      <c r="F14" s="109" t="s">
        <v>24</v>
      </c>
      <c r="G14" s="3" t="s">
        <v>25</v>
      </c>
      <c r="H14" s="22">
        <v>960</v>
      </c>
      <c r="I14" s="22" t="s">
        <v>26</v>
      </c>
      <c r="J14" s="22" t="s">
        <v>27</v>
      </c>
      <c r="K14" s="62" t="s">
        <v>28</v>
      </c>
      <c r="L14" s="22" t="s">
        <v>29</v>
      </c>
      <c r="M14" s="90"/>
    </row>
    <row r="15" spans="1:15" ht="30.75" hidden="1" customHeight="1" x14ac:dyDescent="0.25">
      <c r="A15" s="25"/>
      <c r="B15" s="3" t="s">
        <v>31</v>
      </c>
      <c r="C15" s="105" t="s">
        <v>103</v>
      </c>
      <c r="D15" s="108">
        <v>2015</v>
      </c>
      <c r="E15" s="108">
        <v>2015</v>
      </c>
      <c r="F15" s="109" t="s">
        <v>32</v>
      </c>
      <c r="G15" s="3" t="s">
        <v>25</v>
      </c>
      <c r="H15" s="22" t="s">
        <v>33</v>
      </c>
      <c r="I15" s="22" t="s">
        <v>26</v>
      </c>
      <c r="J15" s="22" t="s">
        <v>27</v>
      </c>
      <c r="K15" s="62" t="s">
        <v>34</v>
      </c>
      <c r="L15" s="22" t="s">
        <v>29</v>
      </c>
      <c r="M15" s="90"/>
    </row>
    <row r="16" spans="1:15" ht="18" customHeight="1" x14ac:dyDescent="0.25">
      <c r="A16" s="120" t="s">
        <v>22</v>
      </c>
      <c r="B16" s="123" t="s">
        <v>36</v>
      </c>
      <c r="C16" s="126" t="s">
        <v>178</v>
      </c>
      <c r="D16" s="123">
        <v>2015</v>
      </c>
      <c r="E16" s="123">
        <v>2017</v>
      </c>
      <c r="F16" s="139">
        <v>1.109</v>
      </c>
      <c r="G16" s="48" t="s">
        <v>17</v>
      </c>
      <c r="H16" s="49" t="s">
        <v>18</v>
      </c>
      <c r="I16" s="49" t="s">
        <v>18</v>
      </c>
      <c r="J16" s="49" t="s">
        <v>18</v>
      </c>
      <c r="K16" s="67" t="s">
        <v>18</v>
      </c>
      <c r="L16" s="50" t="s">
        <v>18</v>
      </c>
      <c r="M16" s="118">
        <f>M17</f>
        <v>45507.73</v>
      </c>
    </row>
    <row r="17" spans="1:15" ht="30.75" customHeight="1" x14ac:dyDescent="0.25">
      <c r="A17" s="121"/>
      <c r="B17" s="124"/>
      <c r="C17" s="127"/>
      <c r="D17" s="124"/>
      <c r="E17" s="124"/>
      <c r="F17" s="140"/>
      <c r="G17" s="40" t="s">
        <v>25</v>
      </c>
      <c r="H17" s="41" t="s">
        <v>33</v>
      </c>
      <c r="I17" s="41" t="s">
        <v>26</v>
      </c>
      <c r="J17" s="41" t="s">
        <v>27</v>
      </c>
      <c r="K17" s="68" t="s">
        <v>126</v>
      </c>
      <c r="L17" s="41" t="s">
        <v>29</v>
      </c>
      <c r="M17" s="57">
        <v>45507.73</v>
      </c>
    </row>
    <row r="18" spans="1:15" ht="18" customHeight="1" x14ac:dyDescent="0.25">
      <c r="A18" s="120" t="s">
        <v>30</v>
      </c>
      <c r="B18" s="123" t="s">
        <v>51</v>
      </c>
      <c r="C18" s="126" t="s">
        <v>178</v>
      </c>
      <c r="D18" s="129">
        <v>2015</v>
      </c>
      <c r="E18" s="129">
        <v>2017</v>
      </c>
      <c r="F18" s="132" t="s">
        <v>52</v>
      </c>
      <c r="G18" s="51" t="s">
        <v>57</v>
      </c>
      <c r="H18" s="45" t="s">
        <v>18</v>
      </c>
      <c r="I18" s="45" t="s">
        <v>18</v>
      </c>
      <c r="J18" s="45" t="s">
        <v>18</v>
      </c>
      <c r="K18" s="71" t="s">
        <v>18</v>
      </c>
      <c r="L18" s="45" t="s">
        <v>18</v>
      </c>
      <c r="M18" s="86">
        <f>M19+M20</f>
        <v>345841.4</v>
      </c>
    </row>
    <row r="19" spans="1:15" ht="36.75" customHeight="1" x14ac:dyDescent="0.25">
      <c r="A19" s="121"/>
      <c r="B19" s="124"/>
      <c r="C19" s="127"/>
      <c r="D19" s="130"/>
      <c r="E19" s="130"/>
      <c r="F19" s="133"/>
      <c r="G19" s="110" t="s">
        <v>25</v>
      </c>
      <c r="H19" s="26" t="s">
        <v>33</v>
      </c>
      <c r="I19" s="26" t="s">
        <v>47</v>
      </c>
      <c r="J19" s="26" t="s">
        <v>53</v>
      </c>
      <c r="K19" s="70" t="s">
        <v>128</v>
      </c>
      <c r="L19" s="26" t="s">
        <v>29</v>
      </c>
      <c r="M19" s="91">
        <v>33493.699999999997</v>
      </c>
    </row>
    <row r="20" spans="1:15" ht="36.75" customHeight="1" x14ac:dyDescent="0.25">
      <c r="A20" s="122"/>
      <c r="B20" s="125"/>
      <c r="C20" s="128"/>
      <c r="D20" s="131"/>
      <c r="E20" s="131"/>
      <c r="F20" s="134"/>
      <c r="G20" s="52" t="s">
        <v>20</v>
      </c>
      <c r="H20" s="26" t="s">
        <v>33</v>
      </c>
      <c r="I20" s="26" t="s">
        <v>47</v>
      </c>
      <c r="J20" s="26" t="s">
        <v>53</v>
      </c>
      <c r="K20" s="70" t="s">
        <v>174</v>
      </c>
      <c r="L20" s="26" t="s">
        <v>29</v>
      </c>
      <c r="M20" s="91">
        <v>312347.7</v>
      </c>
    </row>
    <row r="21" spans="1:15" ht="18" customHeight="1" x14ac:dyDescent="0.25">
      <c r="A21" s="157" t="s">
        <v>35</v>
      </c>
      <c r="B21" s="150" t="s">
        <v>55</v>
      </c>
      <c r="C21" s="159" t="s">
        <v>178</v>
      </c>
      <c r="D21" s="162">
        <v>2015</v>
      </c>
      <c r="E21" s="129">
        <v>2019</v>
      </c>
      <c r="F21" s="132" t="s">
        <v>56</v>
      </c>
      <c r="G21" s="44" t="s">
        <v>57</v>
      </c>
      <c r="H21" s="45" t="s">
        <v>18</v>
      </c>
      <c r="I21" s="45" t="s">
        <v>18</v>
      </c>
      <c r="J21" s="45" t="s">
        <v>18</v>
      </c>
      <c r="K21" s="71" t="s">
        <v>18</v>
      </c>
      <c r="L21" s="45" t="s">
        <v>18</v>
      </c>
      <c r="M21" s="92">
        <f>M23+M24+M26+M25</f>
        <v>58003.574999999997</v>
      </c>
      <c r="N21" s="14"/>
      <c r="O21" s="14"/>
    </row>
    <row r="22" spans="1:15" ht="30" hidden="1" customHeight="1" x14ac:dyDescent="0.25">
      <c r="A22" s="158"/>
      <c r="B22" s="158"/>
      <c r="C22" s="160"/>
      <c r="D22" s="163"/>
      <c r="E22" s="130"/>
      <c r="F22" s="165"/>
      <c r="G22" s="110" t="s">
        <v>21</v>
      </c>
      <c r="H22" s="26" t="s">
        <v>33</v>
      </c>
      <c r="I22" s="26" t="s">
        <v>58</v>
      </c>
      <c r="J22" s="26" t="s">
        <v>26</v>
      </c>
      <c r="K22" s="70" t="s">
        <v>59</v>
      </c>
      <c r="L22" s="26" t="s">
        <v>29</v>
      </c>
      <c r="M22" s="91">
        <f>6390.51-6390.51</f>
        <v>0</v>
      </c>
      <c r="N22" s="14"/>
      <c r="O22" s="14"/>
    </row>
    <row r="23" spans="1:15" ht="61.5" customHeight="1" x14ac:dyDescent="0.25">
      <c r="A23" s="158"/>
      <c r="B23" s="158"/>
      <c r="C23" s="160"/>
      <c r="D23" s="163"/>
      <c r="E23" s="130"/>
      <c r="F23" s="165"/>
      <c r="G23" s="155" t="s">
        <v>60</v>
      </c>
      <c r="H23" s="26" t="s">
        <v>33</v>
      </c>
      <c r="I23" s="26" t="s">
        <v>58</v>
      </c>
      <c r="J23" s="26" t="s">
        <v>26</v>
      </c>
      <c r="K23" s="70" t="s">
        <v>129</v>
      </c>
      <c r="L23" s="26" t="s">
        <v>29</v>
      </c>
      <c r="M23" s="93">
        <f>58003.6-0.025</f>
        <v>58003.574999999997</v>
      </c>
      <c r="N23" s="39">
        <f>M23+M24</f>
        <v>58003.574999999997</v>
      </c>
    </row>
    <row r="24" spans="1:15" ht="23.25" hidden="1" customHeight="1" x14ac:dyDescent="0.25">
      <c r="A24" s="158"/>
      <c r="B24" s="158"/>
      <c r="C24" s="160"/>
      <c r="D24" s="163"/>
      <c r="E24" s="130"/>
      <c r="F24" s="165"/>
      <c r="G24" s="156"/>
      <c r="H24" s="26" t="s">
        <v>62</v>
      </c>
      <c r="I24" s="26" t="s">
        <v>58</v>
      </c>
      <c r="J24" s="26" t="s">
        <v>26</v>
      </c>
      <c r="K24" s="70" t="s">
        <v>61</v>
      </c>
      <c r="L24" s="26" t="s">
        <v>29</v>
      </c>
      <c r="M24" s="94"/>
    </row>
    <row r="25" spans="1:15" ht="33" hidden="1" customHeight="1" x14ac:dyDescent="0.25">
      <c r="A25" s="158"/>
      <c r="B25" s="158"/>
      <c r="C25" s="160"/>
      <c r="D25" s="163"/>
      <c r="E25" s="130"/>
      <c r="F25" s="165"/>
      <c r="G25" s="60" t="s">
        <v>21</v>
      </c>
      <c r="H25" s="26"/>
      <c r="I25" s="26"/>
      <c r="J25" s="26"/>
      <c r="K25" s="70"/>
      <c r="L25" s="26"/>
      <c r="M25" s="91">
        <v>0</v>
      </c>
    </row>
    <row r="26" spans="1:15" ht="27.75" hidden="1" customHeight="1" x14ac:dyDescent="0.25">
      <c r="A26" s="148"/>
      <c r="B26" s="148"/>
      <c r="C26" s="161"/>
      <c r="D26" s="164"/>
      <c r="E26" s="131"/>
      <c r="F26" s="149"/>
      <c r="G26" s="110" t="s">
        <v>25</v>
      </c>
      <c r="H26" s="26"/>
      <c r="I26" s="26"/>
      <c r="J26" s="26"/>
      <c r="K26" s="70"/>
      <c r="L26" s="26"/>
      <c r="M26" s="94"/>
    </row>
    <row r="27" spans="1:15" ht="45" hidden="1" x14ac:dyDescent="0.25">
      <c r="A27" s="25"/>
      <c r="B27" s="27"/>
      <c r="C27" s="107" t="s">
        <v>103</v>
      </c>
      <c r="D27" s="108">
        <v>2015</v>
      </c>
      <c r="E27" s="108">
        <v>2015</v>
      </c>
      <c r="F27" s="109" t="s">
        <v>32</v>
      </c>
      <c r="G27" s="3" t="s">
        <v>25</v>
      </c>
      <c r="H27" s="22" t="s">
        <v>33</v>
      </c>
      <c r="I27" s="22" t="s">
        <v>39</v>
      </c>
      <c r="J27" s="22" t="s">
        <v>53</v>
      </c>
      <c r="K27" s="62" t="s">
        <v>64</v>
      </c>
      <c r="L27" s="22" t="s">
        <v>29</v>
      </c>
      <c r="M27" s="57"/>
    </row>
    <row r="28" spans="1:15" ht="45" hidden="1" x14ac:dyDescent="0.25">
      <c r="A28" s="25"/>
      <c r="B28" s="27"/>
      <c r="C28" s="105" t="s">
        <v>103</v>
      </c>
      <c r="D28" s="108">
        <v>2015</v>
      </c>
      <c r="E28" s="108">
        <v>2015</v>
      </c>
      <c r="F28" s="109" t="s">
        <v>32</v>
      </c>
      <c r="G28" s="3" t="s">
        <v>25</v>
      </c>
      <c r="H28" s="22" t="s">
        <v>33</v>
      </c>
      <c r="I28" s="22" t="s">
        <v>54</v>
      </c>
      <c r="J28" s="22" t="s">
        <v>48</v>
      </c>
      <c r="K28" s="62" t="s">
        <v>106</v>
      </c>
      <c r="L28" s="22" t="s">
        <v>29</v>
      </c>
      <c r="M28" s="42"/>
    </row>
    <row r="29" spans="1:15" ht="105" hidden="1" x14ac:dyDescent="0.25">
      <c r="A29" s="53"/>
      <c r="B29" s="59" t="s">
        <v>110</v>
      </c>
      <c r="C29" s="105" t="s">
        <v>103</v>
      </c>
      <c r="D29" s="108">
        <v>2015</v>
      </c>
      <c r="E29" s="108">
        <v>2015</v>
      </c>
      <c r="F29" s="109" t="s">
        <v>32</v>
      </c>
      <c r="G29" s="3" t="s">
        <v>25</v>
      </c>
      <c r="H29" s="22" t="s">
        <v>116</v>
      </c>
      <c r="I29" s="22" t="s">
        <v>108</v>
      </c>
      <c r="J29" s="22" t="s">
        <v>53</v>
      </c>
      <c r="K29" s="62" t="s">
        <v>109</v>
      </c>
      <c r="L29" s="22" t="s">
        <v>29</v>
      </c>
      <c r="M29" s="42">
        <f>5600-5600</f>
        <v>0</v>
      </c>
    </row>
    <row r="30" spans="1:15" ht="30" hidden="1" x14ac:dyDescent="0.25">
      <c r="A30" s="53" t="s">
        <v>44</v>
      </c>
      <c r="B30" s="59" t="s">
        <v>112</v>
      </c>
      <c r="C30" s="105" t="s">
        <v>163</v>
      </c>
      <c r="D30" s="104">
        <v>2016</v>
      </c>
      <c r="E30" s="104">
        <v>2016</v>
      </c>
      <c r="F30" s="106" t="s">
        <v>32</v>
      </c>
      <c r="G30" s="3" t="s">
        <v>25</v>
      </c>
      <c r="H30" s="22" t="s">
        <v>33</v>
      </c>
      <c r="I30" s="22" t="s">
        <v>39</v>
      </c>
      <c r="J30" s="22" t="s">
        <v>53</v>
      </c>
      <c r="K30" s="62" t="s">
        <v>130</v>
      </c>
      <c r="L30" s="22" t="s">
        <v>29</v>
      </c>
      <c r="M30" s="42"/>
    </row>
    <row r="31" spans="1:15" ht="30" customHeight="1" x14ac:dyDescent="0.25">
      <c r="A31" s="53" t="s">
        <v>37</v>
      </c>
      <c r="B31" s="27" t="s">
        <v>113</v>
      </c>
      <c r="C31" s="105" t="s">
        <v>179</v>
      </c>
      <c r="D31" s="104">
        <v>2016</v>
      </c>
      <c r="E31" s="104">
        <v>2017</v>
      </c>
      <c r="F31" s="106" t="s">
        <v>118</v>
      </c>
      <c r="G31" s="3" t="s">
        <v>25</v>
      </c>
      <c r="H31" s="22" t="s">
        <v>33</v>
      </c>
      <c r="I31" s="22" t="s">
        <v>39</v>
      </c>
      <c r="J31" s="22" t="s">
        <v>53</v>
      </c>
      <c r="K31" s="62" t="s">
        <v>175</v>
      </c>
      <c r="L31" s="22" t="s">
        <v>29</v>
      </c>
      <c r="M31" s="42">
        <v>3000</v>
      </c>
    </row>
    <row r="32" spans="1:15" ht="30" hidden="1" customHeight="1" x14ac:dyDescent="0.25">
      <c r="A32" s="53" t="s">
        <v>46</v>
      </c>
      <c r="B32" s="27" t="s">
        <v>114</v>
      </c>
      <c r="C32" s="105" t="s">
        <v>103</v>
      </c>
      <c r="D32" s="104">
        <v>2016</v>
      </c>
      <c r="E32" s="104">
        <v>2017</v>
      </c>
      <c r="F32" s="106" t="s">
        <v>119</v>
      </c>
      <c r="G32" s="3" t="s">
        <v>25</v>
      </c>
      <c r="H32" s="22" t="s">
        <v>33</v>
      </c>
      <c r="I32" s="22" t="s">
        <v>39</v>
      </c>
      <c r="J32" s="22" t="s">
        <v>53</v>
      </c>
      <c r="K32" s="62" t="s">
        <v>120</v>
      </c>
      <c r="L32" s="22" t="s">
        <v>29</v>
      </c>
      <c r="M32" s="42">
        <v>0</v>
      </c>
    </row>
    <row r="33" spans="1:14" ht="30" hidden="1" x14ac:dyDescent="0.25">
      <c r="A33" s="53" t="s">
        <v>45</v>
      </c>
      <c r="B33" s="27" t="s">
        <v>63</v>
      </c>
      <c r="C33" s="105" t="s">
        <v>163</v>
      </c>
      <c r="D33" s="104">
        <v>2015</v>
      </c>
      <c r="E33" s="104">
        <v>2016</v>
      </c>
      <c r="F33" s="106" t="s">
        <v>32</v>
      </c>
      <c r="G33" s="3" t="s">
        <v>25</v>
      </c>
      <c r="H33" s="22" t="s">
        <v>33</v>
      </c>
      <c r="I33" s="22" t="s">
        <v>39</v>
      </c>
      <c r="J33" s="22" t="s">
        <v>53</v>
      </c>
      <c r="K33" s="62" t="s">
        <v>131</v>
      </c>
      <c r="L33" s="22" t="s">
        <v>29</v>
      </c>
      <c r="M33" s="42"/>
    </row>
    <row r="34" spans="1:14" ht="45" hidden="1" customHeight="1" x14ac:dyDescent="0.25">
      <c r="A34" s="53" t="s">
        <v>49</v>
      </c>
      <c r="B34" s="27" t="s">
        <v>115</v>
      </c>
      <c r="C34" s="105" t="s">
        <v>103</v>
      </c>
      <c r="D34" s="104">
        <v>2016</v>
      </c>
      <c r="E34" s="104">
        <v>2016</v>
      </c>
      <c r="F34" s="106" t="s">
        <v>32</v>
      </c>
      <c r="G34" s="3" t="s">
        <v>25</v>
      </c>
      <c r="H34" s="22" t="s">
        <v>33</v>
      </c>
      <c r="I34" s="22" t="s">
        <v>108</v>
      </c>
      <c r="J34" s="22" t="s">
        <v>53</v>
      </c>
      <c r="K34" s="62" t="s">
        <v>121</v>
      </c>
      <c r="L34" s="22" t="s">
        <v>29</v>
      </c>
      <c r="M34" s="42">
        <v>0</v>
      </c>
    </row>
    <row r="35" spans="1:14" ht="35.25" customHeight="1" x14ac:dyDescent="0.25">
      <c r="A35" s="120" t="s">
        <v>38</v>
      </c>
      <c r="B35" s="136" t="s">
        <v>110</v>
      </c>
      <c r="C35" s="126" t="s">
        <v>178</v>
      </c>
      <c r="D35" s="123">
        <v>2016</v>
      </c>
      <c r="E35" s="123">
        <v>2018</v>
      </c>
      <c r="F35" s="139" t="s">
        <v>43</v>
      </c>
      <c r="G35" s="83" t="s">
        <v>57</v>
      </c>
      <c r="H35" s="43" t="s">
        <v>18</v>
      </c>
      <c r="I35" s="43" t="s">
        <v>18</v>
      </c>
      <c r="J35" s="43" t="s">
        <v>18</v>
      </c>
      <c r="K35" s="69" t="s">
        <v>18</v>
      </c>
      <c r="L35" s="43" t="s">
        <v>18</v>
      </c>
      <c r="M35" s="58">
        <f>M36+M37+M38</f>
        <v>26202.5</v>
      </c>
    </row>
    <row r="36" spans="1:14" ht="42.75" customHeight="1" x14ac:dyDescent="0.25">
      <c r="A36" s="121"/>
      <c r="B36" s="137"/>
      <c r="C36" s="127"/>
      <c r="D36" s="124"/>
      <c r="E36" s="124"/>
      <c r="F36" s="140"/>
      <c r="G36" s="3" t="s">
        <v>25</v>
      </c>
      <c r="H36" s="22" t="s">
        <v>33</v>
      </c>
      <c r="I36" s="22" t="s">
        <v>108</v>
      </c>
      <c r="J36" s="22" t="s">
        <v>40</v>
      </c>
      <c r="K36" s="62" t="s">
        <v>132</v>
      </c>
      <c r="L36" s="22" t="s">
        <v>29</v>
      </c>
      <c r="M36" s="42">
        <v>26202.5</v>
      </c>
    </row>
    <row r="37" spans="1:14" ht="36.75" customHeight="1" x14ac:dyDescent="0.25">
      <c r="A37" s="121"/>
      <c r="B37" s="137"/>
      <c r="C37" s="127"/>
      <c r="D37" s="124"/>
      <c r="E37" s="124"/>
      <c r="F37" s="140"/>
      <c r="G37" s="84" t="s">
        <v>20</v>
      </c>
      <c r="H37" s="22" t="s">
        <v>33</v>
      </c>
      <c r="I37" s="22" t="s">
        <v>108</v>
      </c>
      <c r="J37" s="22" t="s">
        <v>40</v>
      </c>
      <c r="K37" s="62" t="s">
        <v>168</v>
      </c>
      <c r="L37" s="22" t="s">
        <v>29</v>
      </c>
      <c r="M37" s="42">
        <v>0</v>
      </c>
    </row>
    <row r="38" spans="1:14" ht="32.25" customHeight="1" x14ac:dyDescent="0.25">
      <c r="A38" s="122"/>
      <c r="B38" s="138"/>
      <c r="C38" s="128"/>
      <c r="D38" s="125"/>
      <c r="E38" s="125"/>
      <c r="F38" s="141"/>
      <c r="G38" s="3" t="s">
        <v>21</v>
      </c>
      <c r="H38" s="22" t="s">
        <v>33</v>
      </c>
      <c r="I38" s="22" t="s">
        <v>108</v>
      </c>
      <c r="J38" s="22" t="s">
        <v>40</v>
      </c>
      <c r="K38" s="62" t="s">
        <v>176</v>
      </c>
      <c r="L38" s="22" t="s">
        <v>29</v>
      </c>
      <c r="M38" s="42"/>
    </row>
    <row r="39" spans="1:14" ht="32.25" customHeight="1" x14ac:dyDescent="0.25">
      <c r="A39" s="53" t="s">
        <v>42</v>
      </c>
      <c r="B39" s="61" t="s">
        <v>171</v>
      </c>
      <c r="C39" s="105" t="s">
        <v>178</v>
      </c>
      <c r="D39" s="104">
        <v>2017</v>
      </c>
      <c r="E39" s="104">
        <v>2017</v>
      </c>
      <c r="F39" s="106" t="s">
        <v>32</v>
      </c>
      <c r="G39" s="3" t="s">
        <v>25</v>
      </c>
      <c r="H39" s="22" t="s">
        <v>33</v>
      </c>
      <c r="I39" s="22" t="s">
        <v>47</v>
      </c>
      <c r="J39" s="22" t="s">
        <v>47</v>
      </c>
      <c r="K39" s="62" t="s">
        <v>172</v>
      </c>
      <c r="L39" s="22" t="s">
        <v>29</v>
      </c>
      <c r="M39" s="42">
        <v>6000</v>
      </c>
    </row>
    <row r="40" spans="1:14" ht="45" hidden="1" x14ac:dyDescent="0.25">
      <c r="A40" s="53" t="s">
        <v>49</v>
      </c>
      <c r="B40" s="61" t="s">
        <v>124</v>
      </c>
      <c r="C40" s="105" t="s">
        <v>163</v>
      </c>
      <c r="D40" s="104">
        <v>2016</v>
      </c>
      <c r="E40" s="104">
        <v>2016</v>
      </c>
      <c r="F40" s="106" t="s">
        <v>32</v>
      </c>
      <c r="G40" s="3" t="s">
        <v>25</v>
      </c>
      <c r="H40" s="22" t="s">
        <v>33</v>
      </c>
      <c r="I40" s="22" t="s">
        <v>54</v>
      </c>
      <c r="J40" s="22" t="s">
        <v>48</v>
      </c>
      <c r="K40" s="62" t="s">
        <v>125</v>
      </c>
      <c r="L40" s="22" t="s">
        <v>29</v>
      </c>
      <c r="M40" s="42"/>
      <c r="N40" s="85"/>
    </row>
    <row r="41" spans="1:14" ht="30" x14ac:dyDescent="0.25">
      <c r="A41" s="53" t="s">
        <v>181</v>
      </c>
      <c r="B41" s="61" t="s">
        <v>143</v>
      </c>
      <c r="C41" s="105" t="s">
        <v>178</v>
      </c>
      <c r="D41" s="104">
        <v>2016</v>
      </c>
      <c r="E41" s="104">
        <v>2018</v>
      </c>
      <c r="F41" s="106" t="s">
        <v>193</v>
      </c>
      <c r="G41" s="3" t="s">
        <v>25</v>
      </c>
      <c r="H41" s="22" t="s">
        <v>33</v>
      </c>
      <c r="I41" s="22" t="s">
        <v>47</v>
      </c>
      <c r="J41" s="22" t="s">
        <v>53</v>
      </c>
      <c r="K41" s="62" t="s">
        <v>151</v>
      </c>
      <c r="L41" s="22" t="s">
        <v>29</v>
      </c>
      <c r="M41" s="42">
        <v>20000</v>
      </c>
    </row>
    <row r="42" spans="1:14" x14ac:dyDescent="0.25">
      <c r="A42" s="166" t="s">
        <v>182</v>
      </c>
      <c r="B42" s="167" t="s">
        <v>144</v>
      </c>
      <c r="C42" s="152" t="s">
        <v>178</v>
      </c>
      <c r="D42" s="153">
        <v>2016</v>
      </c>
      <c r="E42" s="153">
        <v>2017</v>
      </c>
      <c r="F42" s="154" t="s">
        <v>50</v>
      </c>
      <c r="G42" s="51" t="s">
        <v>57</v>
      </c>
      <c r="H42" s="43" t="s">
        <v>18</v>
      </c>
      <c r="I42" s="43" t="s">
        <v>18</v>
      </c>
      <c r="J42" s="43" t="s">
        <v>18</v>
      </c>
      <c r="K42" s="69" t="s">
        <v>18</v>
      </c>
      <c r="L42" s="43" t="s">
        <v>18</v>
      </c>
      <c r="M42" s="58">
        <f>M43+M44</f>
        <v>25000</v>
      </c>
    </row>
    <row r="43" spans="1:14" ht="30" x14ac:dyDescent="0.25">
      <c r="A43" s="166"/>
      <c r="B43" s="167"/>
      <c r="C43" s="152"/>
      <c r="D43" s="153"/>
      <c r="E43" s="153"/>
      <c r="F43" s="154"/>
      <c r="G43" s="113" t="s">
        <v>25</v>
      </c>
      <c r="H43" s="22" t="s">
        <v>33</v>
      </c>
      <c r="I43" s="22" t="s">
        <v>47</v>
      </c>
      <c r="J43" s="22" t="s">
        <v>48</v>
      </c>
      <c r="K43" s="62" t="s">
        <v>152</v>
      </c>
      <c r="L43" s="22" t="s">
        <v>29</v>
      </c>
      <c r="M43" s="42">
        <v>25000</v>
      </c>
    </row>
    <row r="44" spans="1:14" ht="38.25" x14ac:dyDescent="0.25">
      <c r="A44" s="166"/>
      <c r="B44" s="167"/>
      <c r="C44" s="152"/>
      <c r="D44" s="153"/>
      <c r="E44" s="153"/>
      <c r="F44" s="154"/>
      <c r="G44" s="52" t="s">
        <v>20</v>
      </c>
      <c r="H44" s="22" t="s">
        <v>33</v>
      </c>
      <c r="I44" s="22" t="s">
        <v>47</v>
      </c>
      <c r="J44" s="22" t="s">
        <v>48</v>
      </c>
      <c r="K44" s="62" t="s">
        <v>127</v>
      </c>
      <c r="L44" s="22" t="s">
        <v>29</v>
      </c>
      <c r="M44" s="42"/>
    </row>
    <row r="45" spans="1:14" ht="30" hidden="1" x14ac:dyDescent="0.25">
      <c r="A45" s="114" t="s">
        <v>148</v>
      </c>
      <c r="B45" s="115" t="s">
        <v>150</v>
      </c>
      <c r="C45" s="116" t="s">
        <v>163</v>
      </c>
      <c r="D45" s="117">
        <v>2016</v>
      </c>
      <c r="E45" s="117">
        <v>2016</v>
      </c>
      <c r="F45" s="112" t="s">
        <v>32</v>
      </c>
      <c r="G45" s="113" t="s">
        <v>25</v>
      </c>
      <c r="H45" s="22" t="s">
        <v>149</v>
      </c>
      <c r="I45" s="22" t="s">
        <v>39</v>
      </c>
      <c r="J45" s="22" t="s">
        <v>53</v>
      </c>
      <c r="K45" s="62" t="s">
        <v>153</v>
      </c>
      <c r="L45" s="22" t="s">
        <v>29</v>
      </c>
      <c r="M45" s="42"/>
    </row>
    <row r="46" spans="1:14" ht="15.75" customHeight="1" x14ac:dyDescent="0.25">
      <c r="A46" s="166" t="s">
        <v>183</v>
      </c>
      <c r="B46" s="167" t="s">
        <v>155</v>
      </c>
      <c r="C46" s="152" t="s">
        <v>178</v>
      </c>
      <c r="D46" s="153">
        <v>2016</v>
      </c>
      <c r="E46" s="153">
        <v>2017</v>
      </c>
      <c r="F46" s="154" t="s">
        <v>188</v>
      </c>
      <c r="G46" s="51" t="s">
        <v>57</v>
      </c>
      <c r="H46" s="23" t="s">
        <v>18</v>
      </c>
      <c r="I46" s="24" t="s">
        <v>18</v>
      </c>
      <c r="J46" s="24" t="s">
        <v>18</v>
      </c>
      <c r="K46" s="72" t="s">
        <v>18</v>
      </c>
      <c r="L46" s="24" t="s">
        <v>18</v>
      </c>
      <c r="M46" s="95">
        <f>M47+M48</f>
        <v>10722.5</v>
      </c>
    </row>
    <row r="47" spans="1:14" ht="30" x14ac:dyDescent="0.25">
      <c r="A47" s="166"/>
      <c r="B47" s="167"/>
      <c r="C47" s="152"/>
      <c r="D47" s="153"/>
      <c r="E47" s="153"/>
      <c r="F47" s="154"/>
      <c r="G47" s="113" t="s">
        <v>25</v>
      </c>
      <c r="H47" s="22" t="s">
        <v>33</v>
      </c>
      <c r="I47" s="22" t="s">
        <v>26</v>
      </c>
      <c r="J47" s="22" t="s">
        <v>27</v>
      </c>
      <c r="K47" s="62" t="s">
        <v>164</v>
      </c>
      <c r="L47" s="22" t="s">
        <v>29</v>
      </c>
      <c r="M47" s="57">
        <v>10722.5</v>
      </c>
    </row>
    <row r="48" spans="1:14" ht="30" hidden="1" x14ac:dyDescent="0.25">
      <c r="A48" s="166"/>
      <c r="B48" s="167"/>
      <c r="C48" s="152"/>
      <c r="D48" s="153"/>
      <c r="E48" s="153"/>
      <c r="F48" s="154"/>
      <c r="G48" s="113" t="s">
        <v>21</v>
      </c>
      <c r="H48" s="22" t="s">
        <v>33</v>
      </c>
      <c r="I48" s="22" t="s">
        <v>26</v>
      </c>
      <c r="J48" s="22" t="s">
        <v>27</v>
      </c>
      <c r="K48" s="62" t="s">
        <v>165</v>
      </c>
      <c r="L48" s="22" t="s">
        <v>29</v>
      </c>
      <c r="M48" s="57"/>
    </row>
    <row r="49" spans="1:14" ht="33" hidden="1" customHeight="1" x14ac:dyDescent="0.25">
      <c r="A49" s="114" t="s">
        <v>156</v>
      </c>
      <c r="B49" s="115" t="s">
        <v>157</v>
      </c>
      <c r="C49" s="116" t="s">
        <v>163</v>
      </c>
      <c r="D49" s="117">
        <v>2016</v>
      </c>
      <c r="E49" s="117">
        <v>2016</v>
      </c>
      <c r="F49" s="112" t="s">
        <v>32</v>
      </c>
      <c r="G49" s="113" t="s">
        <v>25</v>
      </c>
      <c r="H49" s="22" t="s">
        <v>149</v>
      </c>
      <c r="I49" s="22" t="s">
        <v>39</v>
      </c>
      <c r="J49" s="22" t="s">
        <v>40</v>
      </c>
      <c r="K49" s="62" t="s">
        <v>158</v>
      </c>
      <c r="L49" s="22" t="s">
        <v>29</v>
      </c>
      <c r="M49" s="102"/>
      <c r="N49" s="85" t="s">
        <v>167</v>
      </c>
    </row>
    <row r="50" spans="1:14" ht="33" customHeight="1" x14ac:dyDescent="0.25">
      <c r="A50" s="114" t="s">
        <v>184</v>
      </c>
      <c r="B50" s="115" t="s">
        <v>192</v>
      </c>
      <c r="C50" s="116" t="s">
        <v>178</v>
      </c>
      <c r="D50" s="117">
        <v>2016</v>
      </c>
      <c r="E50" s="117">
        <v>2017</v>
      </c>
      <c r="F50" s="112" t="s">
        <v>43</v>
      </c>
      <c r="G50" s="113" t="s">
        <v>25</v>
      </c>
      <c r="H50" s="22" t="s">
        <v>33</v>
      </c>
      <c r="I50" s="22" t="s">
        <v>39</v>
      </c>
      <c r="J50" s="22" t="s">
        <v>40</v>
      </c>
      <c r="K50" s="62" t="s">
        <v>169</v>
      </c>
      <c r="L50" s="22" t="s">
        <v>41</v>
      </c>
      <c r="M50" s="102">
        <v>30000</v>
      </c>
      <c r="N50" s="85"/>
    </row>
    <row r="51" spans="1:14" ht="75" x14ac:dyDescent="0.25">
      <c r="A51" s="114" t="s">
        <v>185</v>
      </c>
      <c r="B51" s="115" t="s">
        <v>194</v>
      </c>
      <c r="C51" s="116" t="s">
        <v>178</v>
      </c>
      <c r="D51" s="117">
        <v>2017</v>
      </c>
      <c r="E51" s="117">
        <v>2017</v>
      </c>
      <c r="F51" s="112" t="s">
        <v>32</v>
      </c>
      <c r="G51" s="113" t="s">
        <v>25</v>
      </c>
      <c r="H51" s="22" t="s">
        <v>33</v>
      </c>
      <c r="I51" s="22" t="s">
        <v>26</v>
      </c>
      <c r="J51" s="22" t="s">
        <v>27</v>
      </c>
      <c r="K51" s="62" t="s">
        <v>189</v>
      </c>
      <c r="L51" s="22" t="s">
        <v>29</v>
      </c>
      <c r="M51" s="42">
        <v>120</v>
      </c>
      <c r="N51" s="85" t="s">
        <v>166</v>
      </c>
    </row>
    <row r="52" spans="1:14" ht="60" x14ac:dyDescent="0.25">
      <c r="A52" s="114" t="s">
        <v>186</v>
      </c>
      <c r="B52" s="115" t="s">
        <v>177</v>
      </c>
      <c r="C52" s="116" t="s">
        <v>178</v>
      </c>
      <c r="D52" s="117">
        <v>2017</v>
      </c>
      <c r="E52" s="117">
        <v>2017</v>
      </c>
      <c r="F52" s="112" t="s">
        <v>32</v>
      </c>
      <c r="G52" s="113" t="s">
        <v>25</v>
      </c>
      <c r="H52" s="22" t="s">
        <v>33</v>
      </c>
      <c r="I52" s="22" t="s">
        <v>39</v>
      </c>
      <c r="J52" s="22" t="s">
        <v>53</v>
      </c>
      <c r="K52" s="62" t="s">
        <v>190</v>
      </c>
      <c r="L52" s="22" t="s">
        <v>29</v>
      </c>
      <c r="M52" s="42">
        <v>1666.3</v>
      </c>
      <c r="N52" s="103"/>
    </row>
    <row r="53" spans="1:14" ht="60" x14ac:dyDescent="0.25">
      <c r="A53" s="114" t="s">
        <v>187</v>
      </c>
      <c r="B53" s="115" t="s">
        <v>180</v>
      </c>
      <c r="C53" s="116" t="s">
        <v>178</v>
      </c>
      <c r="D53" s="117">
        <v>2017</v>
      </c>
      <c r="E53" s="117">
        <v>2017</v>
      </c>
      <c r="F53" s="112" t="s">
        <v>32</v>
      </c>
      <c r="G53" s="113" t="s">
        <v>25</v>
      </c>
      <c r="H53" s="22" t="s">
        <v>33</v>
      </c>
      <c r="I53" s="22" t="s">
        <v>39</v>
      </c>
      <c r="J53" s="22" t="s">
        <v>53</v>
      </c>
      <c r="K53" s="62" t="s">
        <v>191</v>
      </c>
      <c r="L53" s="22" t="s">
        <v>29</v>
      </c>
      <c r="M53" s="42">
        <v>5175.5</v>
      </c>
      <c r="N53" s="103"/>
    </row>
    <row r="54" spans="1:14" ht="15" customHeight="1" x14ac:dyDescent="0.25">
      <c r="A54" s="195">
        <v>2</v>
      </c>
      <c r="B54" s="196" t="s">
        <v>65</v>
      </c>
      <c r="C54" s="190" t="s">
        <v>178</v>
      </c>
      <c r="D54" s="197">
        <v>2015</v>
      </c>
      <c r="E54" s="197">
        <v>2020</v>
      </c>
      <c r="F54" s="198"/>
      <c r="G54" s="2" t="s">
        <v>17</v>
      </c>
      <c r="H54" s="23" t="s">
        <v>18</v>
      </c>
      <c r="I54" s="24" t="s">
        <v>18</v>
      </c>
      <c r="J54" s="24" t="s">
        <v>18</v>
      </c>
      <c r="K54" s="72" t="s">
        <v>18</v>
      </c>
      <c r="L54" s="24" t="s">
        <v>18</v>
      </c>
      <c r="M54" s="96">
        <f>M55+M56+M57</f>
        <v>15412.4</v>
      </c>
    </row>
    <row r="55" spans="1:14" ht="28.5" x14ac:dyDescent="0.25">
      <c r="A55" s="195"/>
      <c r="B55" s="196"/>
      <c r="C55" s="190"/>
      <c r="D55" s="197"/>
      <c r="E55" s="197"/>
      <c r="F55" s="198"/>
      <c r="G55" s="37" t="s">
        <v>19</v>
      </c>
      <c r="H55" s="23" t="s">
        <v>18</v>
      </c>
      <c r="I55" s="24" t="s">
        <v>18</v>
      </c>
      <c r="J55" s="24" t="s">
        <v>18</v>
      </c>
      <c r="K55" s="72" t="s">
        <v>18</v>
      </c>
      <c r="L55" s="24" t="s">
        <v>18</v>
      </c>
      <c r="M55" s="96">
        <f>M59+M61+M62+M63+M64+M65+M66+M67+M68+M69</f>
        <v>15412.4</v>
      </c>
    </row>
    <row r="56" spans="1:14" ht="42.75" x14ac:dyDescent="0.25">
      <c r="A56" s="195"/>
      <c r="B56" s="196"/>
      <c r="C56" s="190"/>
      <c r="D56" s="197"/>
      <c r="E56" s="197"/>
      <c r="F56" s="198"/>
      <c r="G56" s="37" t="s">
        <v>20</v>
      </c>
      <c r="H56" s="23" t="s">
        <v>18</v>
      </c>
      <c r="I56" s="24" t="s">
        <v>18</v>
      </c>
      <c r="J56" s="24" t="s">
        <v>18</v>
      </c>
      <c r="K56" s="72" t="s">
        <v>18</v>
      </c>
      <c r="L56" s="24" t="s">
        <v>18</v>
      </c>
      <c r="M56" s="97">
        <v>0</v>
      </c>
    </row>
    <row r="57" spans="1:14" ht="28.5" x14ac:dyDescent="0.25">
      <c r="A57" s="195"/>
      <c r="B57" s="196"/>
      <c r="C57" s="190"/>
      <c r="D57" s="197"/>
      <c r="E57" s="197"/>
      <c r="F57" s="198"/>
      <c r="G57" s="37" t="s">
        <v>21</v>
      </c>
      <c r="H57" s="23" t="s">
        <v>18</v>
      </c>
      <c r="I57" s="24" t="s">
        <v>18</v>
      </c>
      <c r="J57" s="24" t="s">
        <v>18</v>
      </c>
      <c r="K57" s="72" t="s">
        <v>18</v>
      </c>
      <c r="L57" s="24" t="s">
        <v>18</v>
      </c>
      <c r="M57" s="97">
        <f>M60</f>
        <v>0</v>
      </c>
    </row>
    <row r="58" spans="1:14" ht="18" hidden="1" customHeight="1" x14ac:dyDescent="0.25">
      <c r="A58" s="166"/>
      <c r="B58" s="168" t="s">
        <v>67</v>
      </c>
      <c r="C58" s="152" t="s">
        <v>103</v>
      </c>
      <c r="D58" s="153">
        <v>2015</v>
      </c>
      <c r="E58" s="153">
        <v>2018</v>
      </c>
      <c r="F58" s="154" t="s">
        <v>68</v>
      </c>
      <c r="G58" s="46" t="s">
        <v>17</v>
      </c>
      <c r="H58" s="47" t="s">
        <v>18</v>
      </c>
      <c r="I58" s="47" t="s">
        <v>18</v>
      </c>
      <c r="J58" s="47" t="s">
        <v>18</v>
      </c>
      <c r="K58" s="73" t="s">
        <v>18</v>
      </c>
      <c r="L58" s="47" t="s">
        <v>18</v>
      </c>
      <c r="M58" s="98">
        <f>M59+M60</f>
        <v>0</v>
      </c>
    </row>
    <row r="59" spans="1:14" ht="30" hidden="1" x14ac:dyDescent="0.25">
      <c r="A59" s="166"/>
      <c r="B59" s="168"/>
      <c r="C59" s="152"/>
      <c r="D59" s="153"/>
      <c r="E59" s="153"/>
      <c r="F59" s="154"/>
      <c r="G59" s="3" t="s">
        <v>25</v>
      </c>
      <c r="H59" s="22" t="s">
        <v>33</v>
      </c>
      <c r="I59" s="22" t="s">
        <v>26</v>
      </c>
      <c r="J59" s="22" t="s">
        <v>27</v>
      </c>
      <c r="K59" s="62" t="s">
        <v>69</v>
      </c>
      <c r="L59" s="22" t="s">
        <v>29</v>
      </c>
      <c r="M59" s="57"/>
    </row>
    <row r="60" spans="1:14" ht="30" hidden="1" x14ac:dyDescent="0.25">
      <c r="A60" s="166"/>
      <c r="B60" s="168"/>
      <c r="C60" s="152"/>
      <c r="D60" s="153"/>
      <c r="E60" s="153"/>
      <c r="F60" s="154"/>
      <c r="G60" s="3" t="s">
        <v>21</v>
      </c>
      <c r="H60" s="22" t="s">
        <v>33</v>
      </c>
      <c r="I60" s="22" t="s">
        <v>26</v>
      </c>
      <c r="J60" s="22" t="s">
        <v>27</v>
      </c>
      <c r="K60" s="68" t="s">
        <v>107</v>
      </c>
      <c r="L60" s="22" t="s">
        <v>29</v>
      </c>
      <c r="M60" s="57"/>
    </row>
    <row r="61" spans="1:14" ht="31.5" hidden="1" customHeight="1" x14ac:dyDescent="0.25">
      <c r="A61" s="25"/>
      <c r="B61" s="3" t="s">
        <v>70</v>
      </c>
      <c r="C61" s="116" t="s">
        <v>103</v>
      </c>
      <c r="D61" s="113">
        <v>2015</v>
      </c>
      <c r="E61" s="113">
        <v>2017</v>
      </c>
      <c r="F61" s="38" t="s">
        <v>102</v>
      </c>
      <c r="G61" s="3" t="s">
        <v>25</v>
      </c>
      <c r="H61" s="22" t="s">
        <v>33</v>
      </c>
      <c r="I61" s="22" t="s">
        <v>26</v>
      </c>
      <c r="J61" s="22" t="s">
        <v>27</v>
      </c>
      <c r="K61" s="62" t="s">
        <v>71</v>
      </c>
      <c r="L61" s="22" t="s">
        <v>29</v>
      </c>
      <c r="M61" s="57"/>
    </row>
    <row r="62" spans="1:14" ht="45" hidden="1" x14ac:dyDescent="0.25">
      <c r="A62" s="25" t="s">
        <v>66</v>
      </c>
      <c r="B62" s="13" t="s">
        <v>73</v>
      </c>
      <c r="C62" s="116" t="s">
        <v>163</v>
      </c>
      <c r="D62" s="113">
        <v>2015</v>
      </c>
      <c r="E62" s="113">
        <v>2016</v>
      </c>
      <c r="F62" s="38" t="s">
        <v>74</v>
      </c>
      <c r="G62" s="3" t="s">
        <v>25</v>
      </c>
      <c r="H62" s="22" t="s">
        <v>33</v>
      </c>
      <c r="I62" s="22" t="s">
        <v>39</v>
      </c>
      <c r="J62" s="22" t="s">
        <v>53</v>
      </c>
      <c r="K62" s="62" t="s">
        <v>133</v>
      </c>
      <c r="L62" s="22" t="s">
        <v>29</v>
      </c>
      <c r="M62" s="57"/>
    </row>
    <row r="63" spans="1:14" ht="75" x14ac:dyDescent="0.25">
      <c r="A63" s="25" t="s">
        <v>66</v>
      </c>
      <c r="B63" s="13" t="s">
        <v>76</v>
      </c>
      <c r="C63" s="116" t="s">
        <v>178</v>
      </c>
      <c r="D63" s="113">
        <v>2015</v>
      </c>
      <c r="E63" s="113">
        <v>2017</v>
      </c>
      <c r="F63" s="38" t="s">
        <v>77</v>
      </c>
      <c r="G63" s="3" t="s">
        <v>25</v>
      </c>
      <c r="H63" s="22" t="s">
        <v>33</v>
      </c>
      <c r="I63" s="22" t="s">
        <v>39</v>
      </c>
      <c r="J63" s="22" t="s">
        <v>53</v>
      </c>
      <c r="K63" s="62" t="s">
        <v>134</v>
      </c>
      <c r="L63" s="22" t="s">
        <v>29</v>
      </c>
      <c r="M63" s="42">
        <v>15412.4</v>
      </c>
    </row>
    <row r="64" spans="1:14" ht="60" hidden="1" x14ac:dyDescent="0.25">
      <c r="A64" s="25"/>
      <c r="B64" s="13" t="s">
        <v>78</v>
      </c>
      <c r="C64" s="116" t="s">
        <v>103</v>
      </c>
      <c r="D64" s="113">
        <v>2015</v>
      </c>
      <c r="E64" s="113">
        <v>2015</v>
      </c>
      <c r="F64" s="38" t="s">
        <v>79</v>
      </c>
      <c r="G64" s="3" t="s">
        <v>25</v>
      </c>
      <c r="H64" s="22" t="s">
        <v>33</v>
      </c>
      <c r="I64" s="22" t="s">
        <v>39</v>
      </c>
      <c r="J64" s="22" t="s">
        <v>53</v>
      </c>
      <c r="K64" s="62" t="s">
        <v>80</v>
      </c>
      <c r="L64" s="22" t="s">
        <v>29</v>
      </c>
      <c r="M64" s="42">
        <f>5160.1-336.5+336.5-5160.1</f>
        <v>0</v>
      </c>
    </row>
    <row r="65" spans="1:13" ht="45" hidden="1" x14ac:dyDescent="0.25">
      <c r="A65" s="25"/>
      <c r="B65" s="13" t="s">
        <v>81</v>
      </c>
      <c r="C65" s="116" t="s">
        <v>103</v>
      </c>
      <c r="D65" s="113">
        <v>2015</v>
      </c>
      <c r="E65" s="113">
        <v>2015</v>
      </c>
      <c r="F65" s="38" t="s">
        <v>32</v>
      </c>
      <c r="G65" s="3" t="s">
        <v>25</v>
      </c>
      <c r="H65" s="22" t="s">
        <v>33</v>
      </c>
      <c r="I65" s="22" t="s">
        <v>39</v>
      </c>
      <c r="J65" s="22" t="s">
        <v>53</v>
      </c>
      <c r="K65" s="62" t="s">
        <v>82</v>
      </c>
      <c r="L65" s="22" t="s">
        <v>29</v>
      </c>
      <c r="M65" s="42">
        <f>5000-3203.3+3203.3-5000</f>
        <v>0</v>
      </c>
    </row>
    <row r="66" spans="1:13" ht="45" hidden="1" x14ac:dyDescent="0.25">
      <c r="A66" s="114" t="s">
        <v>72</v>
      </c>
      <c r="B66" s="111" t="s">
        <v>117</v>
      </c>
      <c r="C66" s="116" t="s">
        <v>103</v>
      </c>
      <c r="D66" s="113">
        <v>2016</v>
      </c>
      <c r="E66" s="113">
        <v>2018</v>
      </c>
      <c r="F66" s="119" t="s">
        <v>122</v>
      </c>
      <c r="G66" s="3" t="s">
        <v>25</v>
      </c>
      <c r="H66" s="22" t="s">
        <v>33</v>
      </c>
      <c r="I66" s="22" t="s">
        <v>39</v>
      </c>
      <c r="J66" s="22" t="s">
        <v>53</v>
      </c>
      <c r="K66" s="62" t="s">
        <v>69</v>
      </c>
      <c r="L66" s="55" t="s">
        <v>29</v>
      </c>
      <c r="M66" s="99"/>
    </row>
    <row r="67" spans="1:13" ht="30" hidden="1" x14ac:dyDescent="0.25">
      <c r="A67" s="25" t="s">
        <v>72</v>
      </c>
      <c r="B67" s="82" t="s">
        <v>104</v>
      </c>
      <c r="C67" s="116" t="s">
        <v>163</v>
      </c>
      <c r="D67" s="113">
        <v>2015</v>
      </c>
      <c r="E67" s="113">
        <v>2016</v>
      </c>
      <c r="F67" s="38" t="s">
        <v>105</v>
      </c>
      <c r="G67" s="3" t="s">
        <v>25</v>
      </c>
      <c r="H67" s="54" t="s">
        <v>33</v>
      </c>
      <c r="I67" s="54" t="s">
        <v>39</v>
      </c>
      <c r="J67" s="54" t="s">
        <v>53</v>
      </c>
      <c r="K67" s="74" t="s">
        <v>135</v>
      </c>
      <c r="L67" s="56" t="s">
        <v>29</v>
      </c>
      <c r="M67" s="100"/>
    </row>
    <row r="68" spans="1:13" ht="90" hidden="1" x14ac:dyDescent="0.25">
      <c r="A68" s="25" t="s">
        <v>75</v>
      </c>
      <c r="B68" s="82" t="s">
        <v>142</v>
      </c>
      <c r="C68" s="116" t="s">
        <v>163</v>
      </c>
      <c r="D68" s="113">
        <v>2016</v>
      </c>
      <c r="E68" s="113">
        <v>2016</v>
      </c>
      <c r="F68" s="38" t="s">
        <v>32</v>
      </c>
      <c r="G68" s="3" t="s">
        <v>25</v>
      </c>
      <c r="H68" s="54" t="s">
        <v>33</v>
      </c>
      <c r="I68" s="54" t="s">
        <v>26</v>
      </c>
      <c r="J68" s="54" t="s">
        <v>27</v>
      </c>
      <c r="K68" s="79" t="s">
        <v>141</v>
      </c>
      <c r="L68" s="56" t="s">
        <v>29</v>
      </c>
      <c r="M68" s="99"/>
    </row>
    <row r="69" spans="1:13" ht="60" hidden="1" x14ac:dyDescent="0.25">
      <c r="A69" s="25" t="s">
        <v>159</v>
      </c>
      <c r="B69" s="82" t="s">
        <v>160</v>
      </c>
      <c r="C69" s="116" t="s">
        <v>163</v>
      </c>
      <c r="D69" s="113">
        <v>2016</v>
      </c>
      <c r="E69" s="113">
        <v>2016</v>
      </c>
      <c r="F69" s="38" t="s">
        <v>43</v>
      </c>
      <c r="G69" s="3" t="s">
        <v>25</v>
      </c>
      <c r="H69" s="54" t="s">
        <v>33</v>
      </c>
      <c r="I69" s="54" t="s">
        <v>26</v>
      </c>
      <c r="J69" s="54" t="s">
        <v>27</v>
      </c>
      <c r="K69" s="79" t="s">
        <v>161</v>
      </c>
      <c r="L69" s="56" t="s">
        <v>41</v>
      </c>
      <c r="M69" s="101"/>
    </row>
    <row r="70" spans="1:13" ht="14.25" customHeight="1" x14ac:dyDescent="0.25">
      <c r="A70" s="188">
        <v>3</v>
      </c>
      <c r="B70" s="189" t="s">
        <v>83</v>
      </c>
      <c r="C70" s="190" t="s">
        <v>178</v>
      </c>
      <c r="D70" s="192">
        <v>2015</v>
      </c>
      <c r="E70" s="192">
        <v>2020</v>
      </c>
      <c r="F70" s="193"/>
      <c r="G70" s="37" t="s">
        <v>17</v>
      </c>
      <c r="H70" s="23" t="s">
        <v>18</v>
      </c>
      <c r="I70" s="24" t="s">
        <v>18</v>
      </c>
      <c r="J70" s="24" t="s">
        <v>18</v>
      </c>
      <c r="K70" s="72" t="s">
        <v>18</v>
      </c>
      <c r="L70" s="24" t="s">
        <v>18</v>
      </c>
      <c r="M70" s="96">
        <f>M71</f>
        <v>31720</v>
      </c>
    </row>
    <row r="71" spans="1:13" ht="28.5" x14ac:dyDescent="0.25">
      <c r="A71" s="188"/>
      <c r="B71" s="189"/>
      <c r="C71" s="191"/>
      <c r="D71" s="156"/>
      <c r="E71" s="156"/>
      <c r="F71" s="194"/>
      <c r="G71" s="37" t="s">
        <v>19</v>
      </c>
      <c r="H71" s="23" t="s">
        <v>18</v>
      </c>
      <c r="I71" s="24" t="s">
        <v>18</v>
      </c>
      <c r="J71" s="24" t="s">
        <v>18</v>
      </c>
      <c r="K71" s="72" t="s">
        <v>18</v>
      </c>
      <c r="L71" s="24" t="s">
        <v>18</v>
      </c>
      <c r="M71" s="96">
        <f>M72+M73+M75+M78+M76+M77</f>
        <v>31720</v>
      </c>
    </row>
    <row r="72" spans="1:13" ht="45" x14ac:dyDescent="0.25">
      <c r="A72" s="25" t="s">
        <v>84</v>
      </c>
      <c r="B72" s="3" t="s">
        <v>85</v>
      </c>
      <c r="C72" s="116" t="s">
        <v>178</v>
      </c>
      <c r="D72" s="113">
        <v>2015</v>
      </c>
      <c r="E72" s="113">
        <v>2020</v>
      </c>
      <c r="F72" s="38" t="s">
        <v>86</v>
      </c>
      <c r="G72" s="3" t="s">
        <v>25</v>
      </c>
      <c r="H72" s="22" t="s">
        <v>33</v>
      </c>
      <c r="I72" s="22" t="s">
        <v>26</v>
      </c>
      <c r="J72" s="22" t="s">
        <v>87</v>
      </c>
      <c r="K72" s="62" t="s">
        <v>136</v>
      </c>
      <c r="L72" s="22" t="s">
        <v>88</v>
      </c>
      <c r="M72" s="102">
        <v>18918.3</v>
      </c>
    </row>
    <row r="73" spans="1:13" ht="91.5" customHeight="1" x14ac:dyDescent="0.25">
      <c r="A73" s="25" t="s">
        <v>89</v>
      </c>
      <c r="B73" s="3" t="s">
        <v>90</v>
      </c>
      <c r="C73" s="105" t="s">
        <v>162</v>
      </c>
      <c r="D73" s="110">
        <v>2015</v>
      </c>
      <c r="E73" s="110">
        <v>2020</v>
      </c>
      <c r="F73" s="28" t="s">
        <v>91</v>
      </c>
      <c r="G73" s="3" t="s">
        <v>25</v>
      </c>
      <c r="H73" s="22" t="s">
        <v>33</v>
      </c>
      <c r="I73" s="22" t="s">
        <v>26</v>
      </c>
      <c r="J73" s="22" t="s">
        <v>87</v>
      </c>
      <c r="K73" s="62" t="s">
        <v>137</v>
      </c>
      <c r="L73" s="22" t="s">
        <v>41</v>
      </c>
      <c r="M73" s="42">
        <f>1264.5+1000</f>
        <v>2264.5</v>
      </c>
    </row>
    <row r="74" spans="1:13" ht="75" hidden="1" x14ac:dyDescent="0.25">
      <c r="A74" s="25" t="s">
        <v>92</v>
      </c>
      <c r="B74" s="3" t="s">
        <v>93</v>
      </c>
      <c r="C74" s="105" t="s">
        <v>162</v>
      </c>
      <c r="D74" s="110">
        <v>2015</v>
      </c>
      <c r="E74" s="110">
        <v>2017</v>
      </c>
      <c r="F74" s="38"/>
      <c r="G74" s="3" t="s">
        <v>25</v>
      </c>
      <c r="H74" s="22"/>
      <c r="I74" s="22"/>
      <c r="J74" s="22"/>
      <c r="K74" s="62"/>
      <c r="L74" s="22"/>
      <c r="M74" s="57"/>
    </row>
    <row r="75" spans="1:13" ht="75" x14ac:dyDescent="0.25">
      <c r="A75" s="25" t="s">
        <v>92</v>
      </c>
      <c r="B75" s="3" t="s">
        <v>94</v>
      </c>
      <c r="C75" s="105" t="s">
        <v>162</v>
      </c>
      <c r="D75" s="110">
        <v>2015</v>
      </c>
      <c r="E75" s="110">
        <v>2020</v>
      </c>
      <c r="F75" s="38" t="s">
        <v>95</v>
      </c>
      <c r="G75" s="3" t="s">
        <v>25</v>
      </c>
      <c r="H75" s="22" t="s">
        <v>33</v>
      </c>
      <c r="I75" s="22" t="s">
        <v>26</v>
      </c>
      <c r="J75" s="22" t="s">
        <v>87</v>
      </c>
      <c r="K75" s="62" t="s">
        <v>138</v>
      </c>
      <c r="L75" s="22" t="s">
        <v>41</v>
      </c>
      <c r="M75" s="42">
        <v>450</v>
      </c>
    </row>
    <row r="76" spans="1:13" ht="75" hidden="1" x14ac:dyDescent="0.25">
      <c r="A76" s="25" t="s">
        <v>96</v>
      </c>
      <c r="B76" s="27" t="s">
        <v>93</v>
      </c>
      <c r="C76" s="105" t="s">
        <v>162</v>
      </c>
      <c r="D76" s="110">
        <v>2015</v>
      </c>
      <c r="E76" s="110">
        <v>2015</v>
      </c>
      <c r="F76" s="38" t="s">
        <v>123</v>
      </c>
      <c r="G76" s="3" t="s">
        <v>25</v>
      </c>
      <c r="H76" s="22" t="s">
        <v>33</v>
      </c>
      <c r="I76" s="22" t="s">
        <v>39</v>
      </c>
      <c r="J76" s="22" t="s">
        <v>40</v>
      </c>
      <c r="K76" s="62" t="s">
        <v>139</v>
      </c>
      <c r="L76" s="22" t="s">
        <v>41</v>
      </c>
      <c r="M76" s="42">
        <v>0</v>
      </c>
    </row>
    <row r="77" spans="1:13" ht="75" hidden="1" x14ac:dyDescent="0.25">
      <c r="A77" s="25" t="s">
        <v>92</v>
      </c>
      <c r="B77" s="27" t="s">
        <v>145</v>
      </c>
      <c r="C77" s="105" t="s">
        <v>162</v>
      </c>
      <c r="D77" s="110">
        <v>2016</v>
      </c>
      <c r="E77" s="110">
        <v>2016</v>
      </c>
      <c r="F77" s="38"/>
      <c r="G77" s="3" t="s">
        <v>25</v>
      </c>
      <c r="H77" s="22" t="s">
        <v>33</v>
      </c>
      <c r="I77" s="22" t="s">
        <v>48</v>
      </c>
      <c r="J77" s="22" t="s">
        <v>146</v>
      </c>
      <c r="K77" s="62" t="s">
        <v>147</v>
      </c>
      <c r="L77" s="22" t="s">
        <v>41</v>
      </c>
      <c r="M77" s="42">
        <v>0</v>
      </c>
    </row>
    <row r="78" spans="1:13" ht="45" x14ac:dyDescent="0.25">
      <c r="A78" s="25" t="s">
        <v>96</v>
      </c>
      <c r="B78" s="3" t="s">
        <v>97</v>
      </c>
      <c r="C78" s="107" t="s">
        <v>111</v>
      </c>
      <c r="D78" s="110">
        <v>2015</v>
      </c>
      <c r="E78" s="110">
        <v>2020</v>
      </c>
      <c r="F78" s="38" t="s">
        <v>98</v>
      </c>
      <c r="G78" s="3" t="s">
        <v>25</v>
      </c>
      <c r="H78" s="22" t="s">
        <v>33</v>
      </c>
      <c r="I78" s="22" t="s">
        <v>26</v>
      </c>
      <c r="J78" s="22" t="s">
        <v>87</v>
      </c>
      <c r="K78" s="62" t="s">
        <v>140</v>
      </c>
      <c r="L78" s="22" t="s">
        <v>99</v>
      </c>
      <c r="M78" s="102">
        <v>10087.200000000001</v>
      </c>
    </row>
    <row r="79" spans="1:13" ht="15.75" x14ac:dyDescent="0.25">
      <c r="A79" s="29"/>
      <c r="B79" s="31" t="s">
        <v>100</v>
      </c>
      <c r="C79" s="29"/>
      <c r="D79" s="30"/>
      <c r="E79" s="30"/>
      <c r="F79" s="30"/>
      <c r="G79" s="29"/>
      <c r="H79" s="29"/>
      <c r="I79" s="16"/>
      <c r="J79" s="16"/>
      <c r="K79" s="75"/>
      <c r="L79" s="16"/>
      <c r="M79" s="81">
        <f>M70+M54+M10</f>
        <v>624371.90500000003</v>
      </c>
    </row>
    <row r="80" spans="1:13" ht="15.75" x14ac:dyDescent="0.25">
      <c r="A80" s="32"/>
      <c r="B80" s="33"/>
      <c r="C80" s="32"/>
      <c r="D80" s="34"/>
      <c r="E80" s="34"/>
      <c r="F80" s="34"/>
      <c r="G80" s="32"/>
      <c r="H80" s="32"/>
      <c r="I80" s="35"/>
      <c r="J80" s="35"/>
      <c r="K80" s="76"/>
      <c r="L80" s="35"/>
      <c r="M80" s="36"/>
    </row>
    <row r="81" spans="1:13" x14ac:dyDescent="0.25">
      <c r="A81" s="32"/>
      <c r="K81" s="1"/>
      <c r="M81" s="36"/>
    </row>
    <row r="82" spans="1:13" ht="18.75" x14ac:dyDescent="0.3">
      <c r="B82" s="17" t="s">
        <v>101</v>
      </c>
      <c r="C82" s="17"/>
      <c r="D82" s="17"/>
      <c r="E82" s="17"/>
      <c r="G82" s="78"/>
      <c r="H82" s="78"/>
      <c r="I82" s="78"/>
      <c r="J82" s="78"/>
      <c r="K82" s="18" t="s">
        <v>154</v>
      </c>
      <c r="L82" s="78"/>
    </row>
    <row r="83" spans="1:13" ht="18.75" x14ac:dyDescent="0.3">
      <c r="A83" s="17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8"/>
    </row>
  </sheetData>
  <protectedRanges>
    <protectedRange sqref="A4:M8" name="Диапазон1"/>
  </protectedRanges>
  <mergeCells count="77">
    <mergeCell ref="I1:M1"/>
    <mergeCell ref="I2:M2"/>
    <mergeCell ref="A3:M3"/>
    <mergeCell ref="A4:B5"/>
    <mergeCell ref="C4:M4"/>
    <mergeCell ref="C5:M5"/>
    <mergeCell ref="G6:G7"/>
    <mergeCell ref="H6:L6"/>
    <mergeCell ref="M6:M7"/>
    <mergeCell ref="A10:A13"/>
    <mergeCell ref="B10:B13"/>
    <mergeCell ref="C10:C13"/>
    <mergeCell ref="D10:D13"/>
    <mergeCell ref="E10:E13"/>
    <mergeCell ref="F10:F13"/>
    <mergeCell ref="A6:A7"/>
    <mergeCell ref="B6:B7"/>
    <mergeCell ref="C6:C7"/>
    <mergeCell ref="D6:D7"/>
    <mergeCell ref="E6:E7"/>
    <mergeCell ref="F6:F7"/>
    <mergeCell ref="F18:F20"/>
    <mergeCell ref="A16:A17"/>
    <mergeCell ref="B16:B17"/>
    <mergeCell ref="C16:C17"/>
    <mergeCell ref="D16:D17"/>
    <mergeCell ref="E16:E17"/>
    <mergeCell ref="F16:F17"/>
    <mergeCell ref="A18:A20"/>
    <mergeCell ref="B18:B20"/>
    <mergeCell ref="C18:C20"/>
    <mergeCell ref="D18:D20"/>
    <mergeCell ref="E18:E20"/>
    <mergeCell ref="G23:G24"/>
    <mergeCell ref="A35:A38"/>
    <mergeCell ref="B35:B38"/>
    <mergeCell ref="C35:C38"/>
    <mergeCell ref="D35:D38"/>
    <mergeCell ref="E35:E38"/>
    <mergeCell ref="F35:F38"/>
    <mergeCell ref="A21:A26"/>
    <mergeCell ref="B21:B26"/>
    <mergeCell ref="C21:C26"/>
    <mergeCell ref="D21:D26"/>
    <mergeCell ref="E21:E26"/>
    <mergeCell ref="F21:F26"/>
    <mergeCell ref="F46:F48"/>
    <mergeCell ref="A42:A44"/>
    <mergeCell ref="B42:B44"/>
    <mergeCell ref="C42:C44"/>
    <mergeCell ref="D42:D44"/>
    <mergeCell ref="E42:E44"/>
    <mergeCell ref="F42:F44"/>
    <mergeCell ref="A46:A48"/>
    <mergeCell ref="B46:B48"/>
    <mergeCell ref="C46:C48"/>
    <mergeCell ref="D46:D48"/>
    <mergeCell ref="E46:E48"/>
    <mergeCell ref="F58:F60"/>
    <mergeCell ref="A54:A57"/>
    <mergeCell ref="B54:B57"/>
    <mergeCell ref="C54:C57"/>
    <mergeCell ref="D54:D57"/>
    <mergeCell ref="E54:E57"/>
    <mergeCell ref="F54:F57"/>
    <mergeCell ref="A58:A60"/>
    <mergeCell ref="B58:B60"/>
    <mergeCell ref="C58:C60"/>
    <mergeCell ref="D58:D60"/>
    <mergeCell ref="E58:E60"/>
    <mergeCell ref="B83:L83"/>
    <mergeCell ref="A70:A71"/>
    <mergeCell ref="B70:B71"/>
    <mergeCell ref="C70:C71"/>
    <mergeCell ref="D70:D71"/>
    <mergeCell ref="E70:E71"/>
    <mergeCell ref="F70:F71"/>
  </mergeCells>
  <pageMargins left="0.39370078740157483" right="0.39370078740157483" top="0.15748031496062992" bottom="0.15748031496062992" header="0.19685039370078741" footer="0.15748031496062992"/>
  <pageSetup paperSize="9" scale="86" orientation="landscape" r:id="rId1"/>
  <rowBreaks count="2" manualBreakCount="2">
    <brk id="34" max="12" man="1"/>
    <brk id="5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февральскую</vt:lpstr>
      <vt:lpstr>'на февральскую'!Заголовки_для_печати</vt:lpstr>
      <vt:lpstr>'на февральскую'!Область_печати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User</cp:lastModifiedBy>
  <cp:lastPrinted>2017-03-23T06:22:05Z</cp:lastPrinted>
  <dcterms:created xsi:type="dcterms:W3CDTF">2015-04-16T11:15:46Z</dcterms:created>
  <dcterms:modified xsi:type="dcterms:W3CDTF">2017-03-24T06:27:34Z</dcterms:modified>
</cp:coreProperties>
</file>