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0" yWindow="0" windowWidth="11490" windowHeight="4650" activeTab="7"/>
  </bookViews>
  <sheets>
    <sheet name="прил 9" sheetId="2" r:id="rId1"/>
    <sheet name="2015изм" sheetId="3" state="hidden" r:id="rId2"/>
    <sheet name="2016" sheetId="4" state="hidden" r:id="rId3"/>
    <sheet name="2017" sheetId="5" state="hidden" r:id="rId4"/>
    <sheet name="2018" sheetId="6" state="hidden" r:id="rId5"/>
    <sheet name="2019" sheetId="7" r:id="rId6"/>
    <sheet name="2020" sheetId="8" r:id="rId7"/>
    <sheet name="2021" sheetId="11" r:id="rId8"/>
    <sheet name="Лист1" sheetId="9" state="hidden" r:id="rId9"/>
    <sheet name="Лист2" sheetId="10" state="hidden" r:id="rId10"/>
  </sheets>
  <definedNames>
    <definedName name="_xlnm.Print_Area" localSheetId="7">'2021'!$A$1:$L$55</definedName>
  </definedNames>
  <calcPr calcId="125725" iterate="1" fullPrecision="0"/>
</workbook>
</file>

<file path=xl/calcChain.xml><?xml version="1.0" encoding="utf-8"?>
<calcChain xmlns="http://schemas.openxmlformats.org/spreadsheetml/2006/main">
  <c r="L16" i="2"/>
  <c r="D28" i="11"/>
  <c r="C28"/>
  <c r="J29"/>
  <c r="D29"/>
  <c r="C29"/>
  <c r="D27"/>
  <c r="C27"/>
  <c r="C20"/>
  <c r="C21"/>
  <c r="C22"/>
  <c r="C23"/>
  <c r="C24"/>
  <c r="C25"/>
  <c r="C19"/>
  <c r="C18"/>
  <c r="C30"/>
  <c r="C31"/>
  <c r="C32"/>
  <c r="J32" s="1"/>
  <c r="E46"/>
  <c r="H52"/>
  <c r="H52" i="8"/>
  <c r="J29"/>
  <c r="D29"/>
  <c r="C29"/>
  <c r="E46"/>
  <c r="D29" i="7"/>
  <c r="J29" s="1"/>
  <c r="C29"/>
  <c r="E46"/>
  <c r="E51" i="11"/>
  <c r="E50"/>
  <c r="E49"/>
  <c r="E45"/>
  <c r="E44"/>
  <c r="E42"/>
  <c r="E41"/>
  <c r="E40"/>
  <c r="E39"/>
  <c r="E38"/>
  <c r="E37"/>
  <c r="E36"/>
  <c r="E35"/>
  <c r="D32"/>
  <c r="D31"/>
  <c r="D30"/>
  <c r="J27"/>
  <c r="D26"/>
  <c r="D25"/>
  <c r="J25"/>
  <c r="D24"/>
  <c r="D23"/>
  <c r="J23"/>
  <c r="D22"/>
  <c r="J22"/>
  <c r="D21"/>
  <c r="J21"/>
  <c r="D20"/>
  <c r="J20"/>
  <c r="D19"/>
  <c r="J19"/>
  <c r="D18"/>
  <c r="C18" i="8"/>
  <c r="C19"/>
  <c r="C20"/>
  <c r="C21"/>
  <c r="C22"/>
  <c r="C23"/>
  <c r="C24"/>
  <c r="C25"/>
  <c r="C26"/>
  <c r="C30"/>
  <c r="C31"/>
  <c r="C32"/>
  <c r="J28" i="11" l="1"/>
  <c r="H47"/>
  <c r="J24"/>
  <c r="F47"/>
  <c r="I47" s="1"/>
  <c r="L22" i="2" s="1"/>
  <c r="J18" i="11"/>
  <c r="J31"/>
  <c r="J30"/>
  <c r="F52"/>
  <c r="I52" s="1"/>
  <c r="L25" i="2" s="1"/>
  <c r="D19" i="5"/>
  <c r="D20"/>
  <c r="D21"/>
  <c r="D22"/>
  <c r="D23"/>
  <c r="D24"/>
  <c r="D25"/>
  <c r="D26"/>
  <c r="D27"/>
  <c r="D28"/>
  <c r="C19"/>
  <c r="C20"/>
  <c r="C21"/>
  <c r="C22"/>
  <c r="C23"/>
  <c r="C24"/>
  <c r="C25"/>
  <c r="C26"/>
  <c r="C27"/>
  <c r="C28"/>
  <c r="C29"/>
  <c r="C30"/>
  <c r="C31"/>
  <c r="D22" i="4"/>
  <c r="C21"/>
  <c r="C22"/>
  <c r="G31" i="6"/>
  <c r="G32" i="5"/>
  <c r="L18" i="2" l="1"/>
  <c r="K33" i="11"/>
  <c r="H46" i="5"/>
  <c r="D19" i="8"/>
  <c r="D20"/>
  <c r="D21"/>
  <c r="D22"/>
  <c r="J22" s="1"/>
  <c r="D23"/>
  <c r="D24"/>
  <c r="D25"/>
  <c r="J19"/>
  <c r="J21"/>
  <c r="J23"/>
  <c r="J25"/>
  <c r="E36"/>
  <c r="E37"/>
  <c r="E38"/>
  <c r="E39"/>
  <c r="E40"/>
  <c r="E41"/>
  <c r="E42"/>
  <c r="E43"/>
  <c r="D19" i="7"/>
  <c r="D20"/>
  <c r="D21"/>
  <c r="D22"/>
  <c r="J22" s="1"/>
  <c r="D23"/>
  <c r="D24"/>
  <c r="D25"/>
  <c r="C19"/>
  <c r="J19" s="1"/>
  <c r="C20"/>
  <c r="C21"/>
  <c r="J21" s="1"/>
  <c r="C22"/>
  <c r="C23"/>
  <c r="J23" s="1"/>
  <c r="C24"/>
  <c r="C25"/>
  <c r="J25" s="1"/>
  <c r="E37"/>
  <c r="E38"/>
  <c r="E39"/>
  <c r="E40"/>
  <c r="E41"/>
  <c r="E35" i="6"/>
  <c r="E36"/>
  <c r="E37"/>
  <c r="E38"/>
  <c r="E39"/>
  <c r="E40"/>
  <c r="E36" i="5"/>
  <c r="E37"/>
  <c r="E38"/>
  <c r="E39"/>
  <c r="E40"/>
  <c r="J19"/>
  <c r="J24"/>
  <c r="J26"/>
  <c r="J27"/>
  <c r="D18" i="6"/>
  <c r="D19"/>
  <c r="D20"/>
  <c r="D21"/>
  <c r="D22"/>
  <c r="D23"/>
  <c r="D24"/>
  <c r="D25"/>
  <c r="D26"/>
  <c r="C18"/>
  <c r="J18" s="1"/>
  <c r="C19"/>
  <c r="C20"/>
  <c r="J20" s="1"/>
  <c r="C21"/>
  <c r="C22"/>
  <c r="J22" s="1"/>
  <c r="C23"/>
  <c r="J23" s="1"/>
  <c r="C24"/>
  <c r="C25"/>
  <c r="J25" s="1"/>
  <c r="C26"/>
  <c r="J26" s="1"/>
  <c r="C27"/>
  <c r="C28"/>
  <c r="C29"/>
  <c r="C30"/>
  <c r="D17"/>
  <c r="C17"/>
  <c r="J20" i="5"/>
  <c r="J21"/>
  <c r="J22"/>
  <c r="D18" i="4"/>
  <c r="C18" i="5"/>
  <c r="J21" i="4"/>
  <c r="J22"/>
  <c r="J27" i="8"/>
  <c r="J28"/>
  <c r="J27" i="7"/>
  <c r="J28"/>
  <c r="J25" i="3"/>
  <c r="J26"/>
  <c r="E37"/>
  <c r="E38"/>
  <c r="E45" i="8"/>
  <c r="E44"/>
  <c r="E45" i="7"/>
  <c r="E44"/>
  <c r="E43" i="6"/>
  <c r="E42"/>
  <c r="E44" i="5"/>
  <c r="E43"/>
  <c r="E36" i="4"/>
  <c r="E35"/>
  <c r="E50" i="7"/>
  <c r="E51"/>
  <c r="E36"/>
  <c r="E42"/>
  <c r="E43"/>
  <c r="E50" i="8"/>
  <c r="E51"/>
  <c r="H47"/>
  <c r="D32"/>
  <c r="J32" s="1"/>
  <c r="D31"/>
  <c r="D30"/>
  <c r="J30"/>
  <c r="E48" i="6"/>
  <c r="E49"/>
  <c r="H52" i="7"/>
  <c r="D32"/>
  <c r="D31"/>
  <c r="D30"/>
  <c r="C32"/>
  <c r="C31"/>
  <c r="J31" s="1"/>
  <c r="C30"/>
  <c r="H45" i="6"/>
  <c r="D30"/>
  <c r="J30" s="1"/>
  <c r="D29"/>
  <c r="D28"/>
  <c r="J28" s="1"/>
  <c r="E49" i="5"/>
  <c r="E50"/>
  <c r="D31"/>
  <c r="D30"/>
  <c r="J30" s="1"/>
  <c r="D29"/>
  <c r="E41" i="4"/>
  <c r="E42"/>
  <c r="E43" i="3"/>
  <c r="E42"/>
  <c r="G28" i="4"/>
  <c r="H43" s="1"/>
  <c r="G30" i="3"/>
  <c r="H39" s="1"/>
  <c r="E49" i="7"/>
  <c r="E34" i="5"/>
  <c r="E35"/>
  <c r="E41"/>
  <c r="D27" i="4"/>
  <c r="D26"/>
  <c r="D25"/>
  <c r="C27"/>
  <c r="C26"/>
  <c r="J26" s="1"/>
  <c r="C25"/>
  <c r="D28" i="3"/>
  <c r="D27"/>
  <c r="C28"/>
  <c r="J28" s="1"/>
  <c r="C27"/>
  <c r="J27" s="1"/>
  <c r="C17" i="5"/>
  <c r="D17"/>
  <c r="D18"/>
  <c r="J23"/>
  <c r="C17" i="4"/>
  <c r="J17" s="1"/>
  <c r="D17"/>
  <c r="C18"/>
  <c r="J18" s="1"/>
  <c r="C19"/>
  <c r="D19"/>
  <c r="C20"/>
  <c r="D20"/>
  <c r="C26" i="7"/>
  <c r="D26"/>
  <c r="J26" s="1"/>
  <c r="D26" i="8"/>
  <c r="C23" i="3"/>
  <c r="D23"/>
  <c r="C24"/>
  <c r="E33" i="4"/>
  <c r="E35" i="3"/>
  <c r="C16" i="6"/>
  <c r="D16"/>
  <c r="J29"/>
  <c r="C18" i="7"/>
  <c r="D18"/>
  <c r="J18" s="1"/>
  <c r="D18" i="8"/>
  <c r="C20" i="3"/>
  <c r="D20"/>
  <c r="C21"/>
  <c r="D21"/>
  <c r="C22"/>
  <c r="D22"/>
  <c r="E30" i="4"/>
  <c r="E31"/>
  <c r="E32"/>
  <c r="E40"/>
  <c r="F43" s="1"/>
  <c r="I43" s="1"/>
  <c r="C25" i="2" s="1"/>
  <c r="E48" i="5"/>
  <c r="E33" i="6"/>
  <c r="F45" s="1"/>
  <c r="E34"/>
  <c r="E47"/>
  <c r="E35" i="7"/>
  <c r="E35" i="8"/>
  <c r="F47" s="1"/>
  <c r="E49"/>
  <c r="F52" s="1"/>
  <c r="I52" s="1"/>
  <c r="E32" i="3"/>
  <c r="E33"/>
  <c r="E34"/>
  <c r="E41"/>
  <c r="D29"/>
  <c r="C29"/>
  <c r="J29" i="5"/>
  <c r="J22" i="3"/>
  <c r="J24" i="8"/>
  <c r="J24" i="7"/>
  <c r="J20"/>
  <c r="H51" i="5"/>
  <c r="J30" i="7" l="1"/>
  <c r="I47" i="8"/>
  <c r="G22" i="2" s="1"/>
  <c r="H47" i="7"/>
  <c r="J18" i="5"/>
  <c r="H38" i="4"/>
  <c r="F44" i="3"/>
  <c r="F51" i="5"/>
  <c r="J23" i="3"/>
  <c r="J26" i="8"/>
  <c r="J17" i="5"/>
  <c r="K32" s="1"/>
  <c r="D16" i="2" s="1"/>
  <c r="J25" i="4"/>
  <c r="F46" i="5"/>
  <c r="J31" i="8"/>
  <c r="J19" i="6"/>
  <c r="I51" i="5"/>
  <c r="D25" i="2" s="1"/>
  <c r="G25"/>
  <c r="F39" i="3"/>
  <c r="I39" s="1"/>
  <c r="B22" i="2" s="1"/>
  <c r="F50" i="6"/>
  <c r="F38" i="4"/>
  <c r="I38" s="1"/>
  <c r="C22" i="2" s="1"/>
  <c r="C18" s="1"/>
  <c r="J21" i="3"/>
  <c r="J20"/>
  <c r="J18" i="8"/>
  <c r="J16" i="6"/>
  <c r="J20" i="4"/>
  <c r="J19"/>
  <c r="F52" i="7"/>
  <c r="I52" s="1"/>
  <c r="F25" i="2" s="1"/>
  <c r="J32" i="7"/>
  <c r="J17" i="6"/>
  <c r="K31" s="1"/>
  <c r="E16" i="2" s="1"/>
  <c r="J21" i="6"/>
  <c r="J20" i="8"/>
  <c r="K33" i="7"/>
  <c r="F16" i="2" s="1"/>
  <c r="F47" i="7"/>
  <c r="I47" s="1"/>
  <c r="F22" i="2" s="1"/>
  <c r="I45" i="6"/>
  <c r="E22" i="2" s="1"/>
  <c r="H50" i="6"/>
  <c r="I50" s="1"/>
  <c r="E25" i="2" s="1"/>
  <c r="K28" i="4"/>
  <c r="C16" i="2" s="1"/>
  <c r="H44" i="3"/>
  <c r="I46" i="5"/>
  <c r="D22" i="2" s="1"/>
  <c r="F18" l="1"/>
  <c r="F20" s="1"/>
  <c r="G18"/>
  <c r="I44" i="3"/>
  <c r="B25" i="2" s="1"/>
  <c r="B18" s="1"/>
  <c r="K30" i="3"/>
  <c r="B16" i="2" s="1"/>
  <c r="D18"/>
  <c r="D20" s="1"/>
  <c r="K33" i="8"/>
  <c r="G16" i="2" s="1"/>
  <c r="C20"/>
  <c r="E18"/>
  <c r="E20" s="1"/>
  <c r="B20"/>
  <c r="G20" l="1"/>
</calcChain>
</file>

<file path=xl/sharedStrings.xml><?xml version="1.0" encoding="utf-8"?>
<sst xmlns="http://schemas.openxmlformats.org/spreadsheetml/2006/main" count="1237" uniqueCount="107">
  <si>
    <t>Наименование целевого показателя</t>
  </si>
  <si>
    <t>Ед. измерения</t>
  </si>
  <si>
    <t>Показатель базового года</t>
  </si>
  <si>
    <t>Планируемый показатель</t>
  </si>
  <si>
    <t>Планируемый результат достижения t-ого целевого показателя j-ой подпрограммы</t>
  </si>
  <si>
    <t>Планируемый показатель результативности подпрограммы</t>
  </si>
  <si>
    <t>Планируемый объем средств на реализацию государственной программы</t>
  </si>
  <si>
    <t>Коэффициент влияния подпрограммы на эффективность государственной программы</t>
  </si>
  <si>
    <t>Суммарная планируемая результативность государственной программы</t>
  </si>
  <si>
    <t>Показатель результативности достижения i-ого целевого показателя государственной программы</t>
  </si>
  <si>
    <t>Планируемый показатель результативности государственной программы</t>
  </si>
  <si>
    <t>х</t>
  </si>
  <si>
    <t>Итоговое значение (по Программе)</t>
  </si>
  <si>
    <t>Итоговое значение (по подпрограмме N 1)</t>
  </si>
  <si>
    <t>Итоговое значение (по подпрограмме N 2)</t>
  </si>
  <si>
    <t>на 2015 год</t>
  </si>
  <si>
    <t xml:space="preserve">Расчет планируемой оценки эффективности муниципальной программы города Пензы </t>
  </si>
  <si>
    <t>Наименование показателя</t>
  </si>
  <si>
    <t>Отклонение</t>
  </si>
  <si>
    <t>2015 год</t>
  </si>
  <si>
    <t>2016 год</t>
  </si>
  <si>
    <t>2017 год</t>
  </si>
  <si>
    <t>2018 год</t>
  </si>
  <si>
    <t>2019 год</t>
  </si>
  <si>
    <t>2020 год</t>
  </si>
  <si>
    <t>на 2016 год</t>
  </si>
  <si>
    <t>на 2017 год</t>
  </si>
  <si>
    <t>на 2018 год</t>
  </si>
  <si>
    <t>на 2019 год</t>
  </si>
  <si>
    <t>на 2020 год</t>
  </si>
  <si>
    <t>Планируемый показатель эффективности муниципальной программы по годам реализации</t>
  </si>
  <si>
    <t>Приложение № 7</t>
  </si>
  <si>
    <t>Приложение № 8</t>
  </si>
  <si>
    <t>к муниципальной программе города Пензы</t>
  </si>
  <si>
    <t>(               )</t>
  </si>
  <si>
    <t>Планируемый показатель результативности МП</t>
  </si>
  <si>
    <t>(              )</t>
  </si>
  <si>
    <t>Суммарная планируемая эффективность</t>
  </si>
  <si>
    <t xml:space="preserve">Планируемый показатель результативности </t>
  </si>
  <si>
    <t xml:space="preserve">"Развитие экономики и предпринимательства в </t>
  </si>
  <si>
    <t>городе Пензе на 2015-2020 годы"</t>
  </si>
  <si>
    <t>"Развитие экономики и предпринимательства в городе Пензе на 2015-2020 годы"</t>
  </si>
  <si>
    <t>Муниципальная программа города Пензы "Развитие экономики и предпринимательства в городе Пензе на 2015-2020 годы"</t>
  </si>
  <si>
    <t>Количество вновь созданных субъектов малого и среднего предпринимательства</t>
  </si>
  <si>
    <t>Объем оборота малых предприятий</t>
  </si>
  <si>
    <t>Количество новых рабочих мест, созданных субъектами малого и среднего предпринимательства</t>
  </si>
  <si>
    <t>Количество субъектов малого и среднего предпринимательства, получивших методическую, информационную, консультационную поддержку</t>
  </si>
  <si>
    <t>Количество субъектов малого и среднего предпринимательства, получивших субсидии на возмещение части процентной ставки по кредитам</t>
  </si>
  <si>
    <t>Количество проведенных Уполномоченным учреждением экспертиз заявок муниципальных заказчиков на определение поставщиков (подрядчиков, исполнителей), ед.</t>
  </si>
  <si>
    <t>Подпрограмма 1 «Развитие и поддержка малого и среднего предпринимательства»</t>
  </si>
  <si>
    <t>Подпрограмма 2 «Развитие системы закупок товаров, работ, услуг для обеспечения муниципальных нужд города Пензы»</t>
  </si>
  <si>
    <t>млн.руб.</t>
  </si>
  <si>
    <t xml:space="preserve">ед. </t>
  </si>
  <si>
    <t>чел.</t>
  </si>
  <si>
    <t>ед.</t>
  </si>
  <si>
    <t>Количество осуществленных Уполномоченным учреждением процедур закупок</t>
  </si>
  <si>
    <t>Количество проведенных Уполномоченным учреждением семинаров для муниципальных заказчиков по вопросам проведения закупок</t>
  </si>
  <si>
    <t>Количество проведенных Уполномоченным учреждением экспертиз заявок муниципальных заказчиков на определение поставщиков (подрядчиков, исполнителей)</t>
  </si>
  <si>
    <t>Приложение № 3</t>
  </si>
  <si>
    <t>Число субъектов малого и среднего предпринимательства в расчете на 10 тыс. человек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</si>
  <si>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</si>
  <si>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процентов</t>
  </si>
  <si>
    <t xml:space="preserve">к постановлению администрации города </t>
  </si>
  <si>
    <t xml:space="preserve">Первый заместитель главы администрации города Пензы </t>
  </si>
  <si>
    <t>Пензы от __________________№______</t>
  </si>
  <si>
    <t>Приложение № 5 к муниципальной программе города Пензы</t>
  </si>
  <si>
    <t>Приложение № 6 к муниципальной программе города Пензы</t>
  </si>
  <si>
    <t>к постановлению администрации города Пензы</t>
  </si>
  <si>
    <t xml:space="preserve">Первый заместитель главы администрации </t>
  </si>
  <si>
    <t>Количество вновь зарегистрированных и действующих менее одного года субъектов малого и среднего предпринимательства, включая крестьянские (фермерские) хозяйства и потребительские кооперативы, получивших субсидии (гранты), ед.</t>
  </si>
  <si>
    <t>С.В.Волков</t>
  </si>
  <si>
    <t xml:space="preserve">С.В.Волков </t>
  </si>
  <si>
    <t xml:space="preserve">«Развитие экономики и предпринимательства в </t>
  </si>
  <si>
    <t>городе Пензе на 2015-2020 годы»</t>
  </si>
  <si>
    <t>».</t>
  </si>
  <si>
    <t>Муниципальная программа города Пензы «Развитие экономики и предпринимательства в городе Пензе на 2015-2020 годы»</t>
  </si>
  <si>
    <t xml:space="preserve">
«Приложение №4 к муниципальной программе
«Развитие экономики и предпринимательства
в городе Пензе на 2015-2020 годы»
</t>
  </si>
  <si>
    <t>Муниципальная программа города Пензы «Развитие экономики и предпринимательства в городе Пензе на 2015-2020 годы"</t>
  </si>
  <si>
    <t>«Развитие экономики и предпринимательства в городе Пензе на 2015-2020 годы»</t>
  </si>
  <si>
    <t xml:space="preserve"> «Развитие экономики и предпринимательства в </t>
  </si>
  <si>
    <t xml:space="preserve"> «Развитие экономики и предпринимательства в городе Пензе на 2015-2020 годы»</t>
  </si>
  <si>
    <t>Муниципальная программа города Пензы  «Развитие экономики и предпринимательства в городе Пензе на 2015-2020 годы»</t>
  </si>
  <si>
    <r>
      <rPr>
        <b/>
        <sz val="12"/>
        <rFont val="Times New Roman"/>
        <family val="1"/>
        <charset val="204"/>
      </rPr>
      <t>Приложение №3</t>
    </r>
    <r>
      <rPr>
        <sz val="12"/>
        <rFont val="Times New Roman"/>
        <family val="1"/>
        <charset val="204"/>
      </rPr>
      <t xml:space="preserve">
к постановлению администрации города Пензы 
от _________2017 года №_______</t>
    </r>
  </si>
  <si>
    <t>Оборот субъектов малого и среднего предпринимательства в постоянных ценах по отношению к показателю 2014 года</t>
  </si>
  <si>
    <t>%</t>
  </si>
  <si>
    <t>Оборот в расчете на одного работника субъекта малого и среднего предпринимательства в постоянных ценах по отношению к показателю 2014 года</t>
  </si>
  <si>
    <t>Доля обрабатывающей промышленности в обороте субъектов малого и среднего предпринимательства (без учета индивидуальных предпринимателей)</t>
  </si>
  <si>
    <t>Количество нестационарных торговых объектов круглогодичного размещения и мобильных торговых объектов</t>
  </si>
  <si>
    <t>Годовой объем закупок товаров, работ, услуг, осуществляемых отдельными видами юридических лиц у субъектов малого и среднего предпринимательства, в совокупном стоимостном объеме договоров, заключенных по результатам закупок, в том числе: годовой стоимостной объем договоров, заключенных с субъектами малого и среднего предпринимательства по результатам закупок, участниками которых являются только субъекты малого и среднего предпринимательства</t>
  </si>
  <si>
    <t>Коэффициент «рождаемости» субъектов малого и среднего предпринимательства (количество созданных в отчетном периоде малых и средних предприятий на 1 тыс. действующих на дату окончания отчетного периода малых и средних предприятий)</t>
  </si>
  <si>
    <t>Количество субъектов малого и среднего предпринимательства (включая индивидуальных предпринимателей) в расчете на 1 тыс. человек населения</t>
  </si>
  <si>
    <t xml:space="preserve">    </t>
  </si>
  <si>
    <t>от ___________ года №_________</t>
  </si>
  <si>
    <t>«Приложение № 9</t>
  </si>
  <si>
    <t>Приложение №2
 к постановлению администрации города Пензы
 от _______________ года №__________</t>
  </si>
  <si>
    <t>Приложение №2
 к постановлению администрации города Пензы
 от _____________ года №_________</t>
  </si>
  <si>
    <t>Приложение №3
 к постановлению администрации города Пензы 
от _____________года №__________</t>
  </si>
  <si>
    <t>Приложение №4
 к постановлению администрации города Пензы
 от ______________ года №__________</t>
  </si>
  <si>
    <t>Приложение № 8.1</t>
  </si>
  <si>
    <t>городе Пензе на 2015-2021 годы»</t>
  </si>
  <si>
    <t>«Развитие экономики и предпринимательства в городе Пензе на 2015-2021 годы»</t>
  </si>
  <si>
    <t>на 2021 год</t>
  </si>
  <si>
    <t>2021 год</t>
  </si>
  <si>
    <t>Планируемая эффективность муниципальной программы города Пензы                                                                                                                                                                  «Развитие экономики и предпринимательства в городе Пензе на 2015-2021 годы»</t>
  </si>
  <si>
    <t>Приложение №6</t>
  </si>
  <si>
    <t>Муниципальная программа города Пензы «Развитие экономики и предпринимательства в городе Пензе на 2015-2021 годы»</t>
  </si>
  <si>
    <t>Приложение №5
 к постановлению администрации города Пензы
 от 27.09.2018  года № 1786/1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</si>
</sst>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#,##0.000"/>
  </numFmts>
  <fonts count="21">
    <font>
      <sz val="10"/>
      <name val="Arial"/>
    </font>
    <font>
      <sz val="9.5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.5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  <font>
      <sz val="8"/>
      <name val="Times New Roman"/>
      <family val="1"/>
      <charset val="204"/>
    </font>
    <font>
      <b/>
      <sz val="9.5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indexed="63"/>
      <name val="Times New Roman"/>
      <family val="1"/>
      <charset val="204"/>
    </font>
    <font>
      <sz val="9.5"/>
      <color rgb="FFFF0000"/>
      <name val="Arial"/>
      <family val="2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0" fontId="2" fillId="0" borderId="0" xfId="0" applyFont="1" applyAlignment="1"/>
    <xf numFmtId="0" fontId="19" fillId="0" borderId="0" xfId="0" applyFont="1" applyAlignment="1">
      <alignment wrapText="1"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wrapText="1"/>
    </xf>
    <xf numFmtId="0" fontId="6" fillId="0" borderId="0" xfId="0" applyFont="1"/>
    <xf numFmtId="0" fontId="10" fillId="0" borderId="0" xfId="0" applyFont="1" applyAlignment="1">
      <alignment wrapText="1"/>
    </xf>
    <xf numFmtId="4" fontId="10" fillId="0" borderId="0" xfId="0" applyNumberFormat="1" applyFont="1" applyAlignment="1">
      <alignment wrapText="1"/>
    </xf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4" fontId="11" fillId="0" borderId="0" xfId="0" applyNumberFormat="1" applyFont="1" applyBorder="1" applyAlignment="1">
      <alignment horizontal="center" vertical="top" wrapText="1"/>
    </xf>
    <xf numFmtId="0" fontId="11" fillId="0" borderId="0" xfId="0" applyFont="1" applyAlignment="1">
      <alignment wrapText="1"/>
    </xf>
    <xf numFmtId="4" fontId="11" fillId="0" borderId="0" xfId="0" applyNumberFormat="1" applyFont="1" applyAlignment="1">
      <alignment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justify" vertical="top" wrapText="1"/>
    </xf>
    <xf numFmtId="0" fontId="12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4" fontId="12" fillId="0" borderId="0" xfId="0" applyNumberFormat="1" applyFont="1" applyAlignment="1">
      <alignment wrapText="1"/>
    </xf>
    <xf numFmtId="0" fontId="8" fillId="0" borderId="0" xfId="0" applyFont="1" applyAlignment="1">
      <alignment horizontal="right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2" fillId="0" borderId="0" xfId="0" applyFont="1"/>
    <xf numFmtId="0" fontId="12" fillId="0" borderId="0" xfId="0" applyFont="1" applyAlignment="1">
      <alignment horizontal="left"/>
    </xf>
    <xf numFmtId="0" fontId="12" fillId="0" borderId="1" xfId="0" applyFont="1" applyBorder="1"/>
    <xf numFmtId="2" fontId="12" fillId="0" borderId="1" xfId="0" applyNumberFormat="1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 horizontal="right" wrapText="1"/>
    </xf>
    <xf numFmtId="0" fontId="10" fillId="0" borderId="1" xfId="0" applyFont="1" applyBorder="1" applyAlignment="1">
      <alignment horizontal="center" vertical="top" wrapText="1"/>
    </xf>
    <xf numFmtId="3" fontId="10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justify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4" fontId="11" fillId="0" borderId="1" xfId="0" applyNumberFormat="1" applyFont="1" applyBorder="1" applyAlignment="1">
      <alignment horizontal="center" vertical="top" wrapText="1"/>
    </xf>
    <xf numFmtId="2" fontId="11" fillId="0" borderId="1" xfId="0" applyNumberFormat="1" applyFont="1" applyFill="1" applyBorder="1" applyAlignment="1">
      <alignment horizontal="center" vertical="top" wrapText="1"/>
    </xf>
    <xf numFmtId="4" fontId="11" fillId="0" borderId="1" xfId="0" applyNumberFormat="1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center" vertical="top" wrapText="1"/>
    </xf>
    <xf numFmtId="4" fontId="9" fillId="0" borderId="0" xfId="0" applyNumberFormat="1" applyFont="1" applyAlignment="1">
      <alignment horizontal="right" wrapText="1"/>
    </xf>
    <xf numFmtId="4" fontId="11" fillId="2" borderId="1" xfId="0" applyNumberFormat="1" applyFont="1" applyFill="1" applyBorder="1" applyAlignment="1">
      <alignment horizontal="center" vertical="top" wrapText="1"/>
    </xf>
    <xf numFmtId="2" fontId="12" fillId="0" borderId="1" xfId="0" applyNumberFormat="1" applyFont="1" applyFill="1" applyBorder="1" applyAlignment="1">
      <alignment horizontal="center" vertical="top" wrapText="1"/>
    </xf>
    <xf numFmtId="3" fontId="12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top" wrapText="1"/>
    </xf>
    <xf numFmtId="4" fontId="12" fillId="0" borderId="1" xfId="0" applyNumberFormat="1" applyFont="1" applyFill="1" applyBorder="1" applyAlignment="1">
      <alignment horizontal="center" vertical="top" wrapText="1"/>
    </xf>
    <xf numFmtId="2" fontId="20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justify" vertical="top" wrapText="1"/>
    </xf>
    <xf numFmtId="164" fontId="12" fillId="0" borderId="1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center" vertical="top" wrapText="1"/>
    </xf>
    <xf numFmtId="4" fontId="12" fillId="0" borderId="0" xfId="0" applyNumberFormat="1" applyFont="1" applyBorder="1" applyAlignment="1">
      <alignment horizontal="center" vertical="top" wrapText="1"/>
    </xf>
    <xf numFmtId="0" fontId="12" fillId="0" borderId="0" xfId="0" applyFont="1" applyFill="1" applyBorder="1" applyAlignment="1">
      <alignment horizontal="justify" vertical="top" wrapText="1"/>
    </xf>
    <xf numFmtId="0" fontId="12" fillId="0" borderId="0" xfId="0" applyFont="1" applyFill="1" applyBorder="1" applyAlignment="1">
      <alignment horizontal="center" vertical="top" wrapText="1"/>
    </xf>
    <xf numFmtId="4" fontId="12" fillId="0" borderId="0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165" fontId="12" fillId="0" borderId="1" xfId="0" applyNumberFormat="1" applyFont="1" applyFill="1" applyBorder="1" applyAlignment="1">
      <alignment horizontal="center" vertical="top" wrapText="1"/>
    </xf>
    <xf numFmtId="4" fontId="20" fillId="0" borderId="1" xfId="0" applyNumberFormat="1" applyFont="1" applyFill="1" applyBorder="1" applyAlignment="1">
      <alignment horizontal="center" vertical="top" wrapText="1"/>
    </xf>
    <xf numFmtId="165" fontId="20" fillId="0" borderId="1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top" wrapText="1"/>
    </xf>
    <xf numFmtId="2" fontId="12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right" wrapText="1"/>
    </xf>
    <xf numFmtId="0" fontId="2" fillId="0" borderId="1" xfId="0" applyFont="1" applyBorder="1"/>
    <xf numFmtId="0" fontId="2" fillId="0" borderId="0" xfId="0" applyFont="1" applyAlignment="1">
      <alignment horizontal="right"/>
    </xf>
    <xf numFmtId="2" fontId="12" fillId="0" borderId="1" xfId="0" applyNumberFormat="1" applyFont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0" xfId="0" applyFont="1" applyAlignment="1">
      <alignment horizontal="right" wrapText="1"/>
    </xf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horizontal="right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2" fontId="12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17" fillId="0" borderId="1" xfId="0" applyFont="1" applyFill="1" applyBorder="1" applyAlignment="1">
      <alignment wrapText="1"/>
    </xf>
    <xf numFmtId="0" fontId="15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4" fontId="15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18" fillId="0" borderId="1" xfId="0" applyFont="1" applyBorder="1" applyAlignment="1">
      <alignment horizontal="center" vertical="top" wrapText="1"/>
    </xf>
    <xf numFmtId="4" fontId="12" fillId="0" borderId="1" xfId="0" applyNumberFormat="1" applyFont="1" applyBorder="1" applyAlignment="1">
      <alignment horizontal="center" vertical="top" wrapText="1"/>
    </xf>
    <xf numFmtId="2" fontId="18" fillId="0" borderId="1" xfId="0" applyNumberFormat="1" applyFont="1" applyBorder="1" applyAlignment="1">
      <alignment horizontal="center" vertical="top" wrapText="1"/>
    </xf>
    <xf numFmtId="0" fontId="6" fillId="0" borderId="2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6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7" Type="http://schemas.openxmlformats.org/officeDocument/2006/relationships/image" Target="../media/image11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6" Type="http://schemas.openxmlformats.org/officeDocument/2006/relationships/image" Target="../media/image10.emf"/><Relationship Id="rId5" Type="http://schemas.openxmlformats.org/officeDocument/2006/relationships/image" Target="../media/image9.emf"/><Relationship Id="rId4" Type="http://schemas.openxmlformats.org/officeDocument/2006/relationships/image" Target="../media/image8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7" Type="http://schemas.openxmlformats.org/officeDocument/2006/relationships/image" Target="../media/image11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6" Type="http://schemas.openxmlformats.org/officeDocument/2006/relationships/image" Target="../media/image10.emf"/><Relationship Id="rId5" Type="http://schemas.openxmlformats.org/officeDocument/2006/relationships/image" Target="../media/image9.emf"/><Relationship Id="rId4" Type="http://schemas.openxmlformats.org/officeDocument/2006/relationships/image" Target="../media/image8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7" Type="http://schemas.openxmlformats.org/officeDocument/2006/relationships/image" Target="../media/image11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6" Type="http://schemas.openxmlformats.org/officeDocument/2006/relationships/image" Target="../media/image10.emf"/><Relationship Id="rId5" Type="http://schemas.openxmlformats.org/officeDocument/2006/relationships/image" Target="../media/image9.emf"/><Relationship Id="rId4" Type="http://schemas.openxmlformats.org/officeDocument/2006/relationships/image" Target="../media/image8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7" Type="http://schemas.openxmlformats.org/officeDocument/2006/relationships/image" Target="../media/image11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6" Type="http://schemas.openxmlformats.org/officeDocument/2006/relationships/image" Target="../media/image10.emf"/><Relationship Id="rId5" Type="http://schemas.openxmlformats.org/officeDocument/2006/relationships/image" Target="../media/image9.emf"/><Relationship Id="rId4" Type="http://schemas.openxmlformats.org/officeDocument/2006/relationships/image" Target="../media/image8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7" Type="http://schemas.openxmlformats.org/officeDocument/2006/relationships/image" Target="../media/image11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6" Type="http://schemas.openxmlformats.org/officeDocument/2006/relationships/image" Target="../media/image10.emf"/><Relationship Id="rId5" Type="http://schemas.openxmlformats.org/officeDocument/2006/relationships/image" Target="../media/image9.emf"/><Relationship Id="rId4" Type="http://schemas.openxmlformats.org/officeDocument/2006/relationships/image" Target="../media/image8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7" Type="http://schemas.openxmlformats.org/officeDocument/2006/relationships/image" Target="../media/image11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6" Type="http://schemas.openxmlformats.org/officeDocument/2006/relationships/image" Target="../media/image10.emf"/><Relationship Id="rId5" Type="http://schemas.openxmlformats.org/officeDocument/2006/relationships/image" Target="../media/image9.emf"/><Relationship Id="rId4" Type="http://schemas.openxmlformats.org/officeDocument/2006/relationships/image" Target="../media/image8.e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7" Type="http://schemas.openxmlformats.org/officeDocument/2006/relationships/image" Target="../media/image11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6" Type="http://schemas.openxmlformats.org/officeDocument/2006/relationships/image" Target="../media/image10.emf"/><Relationship Id="rId5" Type="http://schemas.openxmlformats.org/officeDocument/2006/relationships/image" Target="../media/image9.emf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16</xdr:row>
      <xdr:rowOff>9525</xdr:rowOff>
    </xdr:from>
    <xdr:to>
      <xdr:col>0</xdr:col>
      <xdr:colOff>457200</xdr:colOff>
      <xdr:row>17</xdr:row>
      <xdr:rowOff>9525</xdr:rowOff>
    </xdr:to>
    <xdr:pic>
      <xdr:nvPicPr>
        <xdr:cNvPr id="1498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" y="3562350"/>
          <a:ext cx="2857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190500</xdr:colOff>
      <xdr:row>18</xdr:row>
      <xdr:rowOff>9525</xdr:rowOff>
    </xdr:from>
    <xdr:to>
      <xdr:col>0</xdr:col>
      <xdr:colOff>457200</xdr:colOff>
      <xdr:row>19</xdr:row>
      <xdr:rowOff>9525</xdr:rowOff>
    </xdr:to>
    <xdr:pic>
      <xdr:nvPicPr>
        <xdr:cNvPr id="1498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0500" y="3962400"/>
          <a:ext cx="2667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152400</xdr:colOff>
      <xdr:row>22</xdr:row>
      <xdr:rowOff>0</xdr:rowOff>
    </xdr:from>
    <xdr:to>
      <xdr:col>0</xdr:col>
      <xdr:colOff>447675</xdr:colOff>
      <xdr:row>23</xdr:row>
      <xdr:rowOff>0</xdr:rowOff>
    </xdr:to>
    <xdr:pic>
      <xdr:nvPicPr>
        <xdr:cNvPr id="1498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2400" y="4743450"/>
          <a:ext cx="2952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76200</xdr:colOff>
      <xdr:row>25</xdr:row>
      <xdr:rowOff>0</xdr:rowOff>
    </xdr:from>
    <xdr:to>
      <xdr:col>0</xdr:col>
      <xdr:colOff>371475</xdr:colOff>
      <xdr:row>26</xdr:row>
      <xdr:rowOff>0</xdr:rowOff>
    </xdr:to>
    <xdr:pic>
      <xdr:nvPicPr>
        <xdr:cNvPr id="149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6200" y="5400675"/>
          <a:ext cx="2952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152400</xdr:colOff>
      <xdr:row>25</xdr:row>
      <xdr:rowOff>0</xdr:rowOff>
    </xdr:from>
    <xdr:to>
      <xdr:col>0</xdr:col>
      <xdr:colOff>447675</xdr:colOff>
      <xdr:row>26</xdr:row>
      <xdr:rowOff>0</xdr:rowOff>
    </xdr:to>
    <xdr:pic>
      <xdr:nvPicPr>
        <xdr:cNvPr id="1498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2400" y="5400675"/>
          <a:ext cx="2952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16</xdr:row>
      <xdr:rowOff>295275</xdr:rowOff>
    </xdr:from>
    <xdr:to>
      <xdr:col>4</xdr:col>
      <xdr:colOff>866775</xdr:colOff>
      <xdr:row>16</xdr:row>
      <xdr:rowOff>666750</xdr:rowOff>
    </xdr:to>
    <xdr:pic>
      <xdr:nvPicPr>
        <xdr:cNvPr id="2075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8775" y="4200525"/>
          <a:ext cx="8477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57150</xdr:colOff>
      <xdr:row>15</xdr:row>
      <xdr:rowOff>28575</xdr:rowOff>
    </xdr:from>
    <xdr:to>
      <xdr:col>4</xdr:col>
      <xdr:colOff>876300</xdr:colOff>
      <xdr:row>16</xdr:row>
      <xdr:rowOff>276225</xdr:rowOff>
    </xdr:to>
    <xdr:pic>
      <xdr:nvPicPr>
        <xdr:cNvPr id="2075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 flipV="1">
          <a:off x="5476875" y="3695700"/>
          <a:ext cx="8191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47625</xdr:colOff>
      <xdr:row>16</xdr:row>
      <xdr:rowOff>285750</xdr:rowOff>
    </xdr:from>
    <xdr:to>
      <xdr:col>5</xdr:col>
      <xdr:colOff>752475</xdr:colOff>
      <xdr:row>16</xdr:row>
      <xdr:rowOff>685800</xdr:rowOff>
    </xdr:to>
    <xdr:pic>
      <xdr:nvPicPr>
        <xdr:cNvPr id="2075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10325" y="4191000"/>
          <a:ext cx="7048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209550</xdr:colOff>
      <xdr:row>16</xdr:row>
      <xdr:rowOff>285750</xdr:rowOff>
    </xdr:from>
    <xdr:to>
      <xdr:col>7</xdr:col>
      <xdr:colOff>638175</xdr:colOff>
      <xdr:row>16</xdr:row>
      <xdr:rowOff>676275</xdr:rowOff>
    </xdr:to>
    <xdr:pic>
      <xdr:nvPicPr>
        <xdr:cNvPr id="2076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305800" y="4191000"/>
          <a:ext cx="4286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66675</xdr:colOff>
      <xdr:row>16</xdr:row>
      <xdr:rowOff>333375</xdr:rowOff>
    </xdr:from>
    <xdr:to>
      <xdr:col>8</xdr:col>
      <xdr:colOff>752475</xdr:colOff>
      <xdr:row>16</xdr:row>
      <xdr:rowOff>704850</xdr:rowOff>
    </xdr:to>
    <xdr:pic>
      <xdr:nvPicPr>
        <xdr:cNvPr id="2076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144000" y="4238625"/>
          <a:ext cx="6858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76200</xdr:colOff>
      <xdr:row>16</xdr:row>
      <xdr:rowOff>314325</xdr:rowOff>
    </xdr:from>
    <xdr:to>
      <xdr:col>9</xdr:col>
      <xdr:colOff>771525</xdr:colOff>
      <xdr:row>16</xdr:row>
      <xdr:rowOff>695325</xdr:rowOff>
    </xdr:to>
    <xdr:pic>
      <xdr:nvPicPr>
        <xdr:cNvPr id="2076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9972675" y="4219575"/>
          <a:ext cx="695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66675</xdr:colOff>
      <xdr:row>16</xdr:row>
      <xdr:rowOff>285750</xdr:rowOff>
    </xdr:from>
    <xdr:to>
      <xdr:col>10</xdr:col>
      <xdr:colOff>771525</xdr:colOff>
      <xdr:row>16</xdr:row>
      <xdr:rowOff>676275</xdr:rowOff>
    </xdr:to>
    <xdr:pic>
      <xdr:nvPicPr>
        <xdr:cNvPr id="207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0829925" y="4191000"/>
          <a:ext cx="7048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13</xdr:row>
      <xdr:rowOff>295275</xdr:rowOff>
    </xdr:from>
    <xdr:to>
      <xdr:col>4</xdr:col>
      <xdr:colOff>866775</xdr:colOff>
      <xdr:row>13</xdr:row>
      <xdr:rowOff>666750</xdr:rowOff>
    </xdr:to>
    <xdr:pic>
      <xdr:nvPicPr>
        <xdr:cNvPr id="15665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4025" y="4648200"/>
          <a:ext cx="8477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57150</xdr:colOff>
      <xdr:row>12</xdr:row>
      <xdr:rowOff>28575</xdr:rowOff>
    </xdr:from>
    <xdr:to>
      <xdr:col>4</xdr:col>
      <xdr:colOff>876300</xdr:colOff>
      <xdr:row>13</xdr:row>
      <xdr:rowOff>276225</xdr:rowOff>
    </xdr:to>
    <xdr:pic>
      <xdr:nvPicPr>
        <xdr:cNvPr id="15666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 flipV="1">
          <a:off x="5572125" y="3848100"/>
          <a:ext cx="8191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47625</xdr:colOff>
      <xdr:row>13</xdr:row>
      <xdr:rowOff>285750</xdr:rowOff>
    </xdr:from>
    <xdr:to>
      <xdr:col>5</xdr:col>
      <xdr:colOff>752475</xdr:colOff>
      <xdr:row>13</xdr:row>
      <xdr:rowOff>685800</xdr:rowOff>
    </xdr:to>
    <xdr:pic>
      <xdr:nvPicPr>
        <xdr:cNvPr id="15667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05575" y="4638675"/>
          <a:ext cx="7048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209550</xdr:colOff>
      <xdr:row>13</xdr:row>
      <xdr:rowOff>285750</xdr:rowOff>
    </xdr:from>
    <xdr:to>
      <xdr:col>7</xdr:col>
      <xdr:colOff>638175</xdr:colOff>
      <xdr:row>13</xdr:row>
      <xdr:rowOff>676275</xdr:rowOff>
    </xdr:to>
    <xdr:pic>
      <xdr:nvPicPr>
        <xdr:cNvPr id="15668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448675" y="4638675"/>
          <a:ext cx="4286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66675</xdr:colOff>
      <xdr:row>13</xdr:row>
      <xdr:rowOff>333375</xdr:rowOff>
    </xdr:from>
    <xdr:to>
      <xdr:col>8</xdr:col>
      <xdr:colOff>752475</xdr:colOff>
      <xdr:row>13</xdr:row>
      <xdr:rowOff>704850</xdr:rowOff>
    </xdr:to>
    <xdr:pic>
      <xdr:nvPicPr>
        <xdr:cNvPr id="15669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201150" y="4686300"/>
          <a:ext cx="6858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76200</xdr:colOff>
      <xdr:row>13</xdr:row>
      <xdr:rowOff>314325</xdr:rowOff>
    </xdr:from>
    <xdr:to>
      <xdr:col>9</xdr:col>
      <xdr:colOff>771525</xdr:colOff>
      <xdr:row>13</xdr:row>
      <xdr:rowOff>695325</xdr:rowOff>
    </xdr:to>
    <xdr:pic>
      <xdr:nvPicPr>
        <xdr:cNvPr id="15670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0029825" y="4667250"/>
          <a:ext cx="6953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66675</xdr:colOff>
      <xdr:row>13</xdr:row>
      <xdr:rowOff>285750</xdr:rowOff>
    </xdr:from>
    <xdr:to>
      <xdr:col>10</xdr:col>
      <xdr:colOff>771525</xdr:colOff>
      <xdr:row>13</xdr:row>
      <xdr:rowOff>676275</xdr:rowOff>
    </xdr:to>
    <xdr:pic>
      <xdr:nvPicPr>
        <xdr:cNvPr id="15671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0887075" y="4638675"/>
          <a:ext cx="7048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13</xdr:row>
      <xdr:rowOff>295275</xdr:rowOff>
    </xdr:from>
    <xdr:to>
      <xdr:col>4</xdr:col>
      <xdr:colOff>866775</xdr:colOff>
      <xdr:row>13</xdr:row>
      <xdr:rowOff>666750</xdr:rowOff>
    </xdr:to>
    <xdr:pic>
      <xdr:nvPicPr>
        <xdr:cNvPr id="1769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72125" y="4533900"/>
          <a:ext cx="8477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57150</xdr:colOff>
      <xdr:row>12</xdr:row>
      <xdr:rowOff>28575</xdr:rowOff>
    </xdr:from>
    <xdr:to>
      <xdr:col>4</xdr:col>
      <xdr:colOff>876300</xdr:colOff>
      <xdr:row>13</xdr:row>
      <xdr:rowOff>276225</xdr:rowOff>
    </xdr:to>
    <xdr:pic>
      <xdr:nvPicPr>
        <xdr:cNvPr id="1770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 flipV="1">
          <a:off x="5610225" y="3733800"/>
          <a:ext cx="8191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47625</xdr:colOff>
      <xdr:row>13</xdr:row>
      <xdr:rowOff>285750</xdr:rowOff>
    </xdr:from>
    <xdr:to>
      <xdr:col>5</xdr:col>
      <xdr:colOff>742950</xdr:colOff>
      <xdr:row>13</xdr:row>
      <xdr:rowOff>685800</xdr:rowOff>
    </xdr:to>
    <xdr:pic>
      <xdr:nvPicPr>
        <xdr:cNvPr id="17701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77000" y="4524375"/>
          <a:ext cx="6953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209550</xdr:colOff>
      <xdr:row>13</xdr:row>
      <xdr:rowOff>285750</xdr:rowOff>
    </xdr:from>
    <xdr:to>
      <xdr:col>7</xdr:col>
      <xdr:colOff>638175</xdr:colOff>
      <xdr:row>13</xdr:row>
      <xdr:rowOff>676275</xdr:rowOff>
    </xdr:to>
    <xdr:pic>
      <xdr:nvPicPr>
        <xdr:cNvPr id="1770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248650" y="4524375"/>
          <a:ext cx="4286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66675</xdr:colOff>
      <xdr:row>13</xdr:row>
      <xdr:rowOff>333375</xdr:rowOff>
    </xdr:from>
    <xdr:to>
      <xdr:col>8</xdr:col>
      <xdr:colOff>752475</xdr:colOff>
      <xdr:row>13</xdr:row>
      <xdr:rowOff>704850</xdr:rowOff>
    </xdr:to>
    <xdr:pic>
      <xdr:nvPicPr>
        <xdr:cNvPr id="17703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943975" y="4572000"/>
          <a:ext cx="6858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76200</xdr:colOff>
      <xdr:row>13</xdr:row>
      <xdr:rowOff>314325</xdr:rowOff>
    </xdr:from>
    <xdr:to>
      <xdr:col>9</xdr:col>
      <xdr:colOff>771525</xdr:colOff>
      <xdr:row>13</xdr:row>
      <xdr:rowOff>695325</xdr:rowOff>
    </xdr:to>
    <xdr:pic>
      <xdr:nvPicPr>
        <xdr:cNvPr id="17704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9772650" y="4552950"/>
          <a:ext cx="695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66675</xdr:colOff>
      <xdr:row>13</xdr:row>
      <xdr:rowOff>285750</xdr:rowOff>
    </xdr:from>
    <xdr:to>
      <xdr:col>10</xdr:col>
      <xdr:colOff>771525</xdr:colOff>
      <xdr:row>13</xdr:row>
      <xdr:rowOff>676275</xdr:rowOff>
    </xdr:to>
    <xdr:pic>
      <xdr:nvPicPr>
        <xdr:cNvPr id="17705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0610850" y="4524375"/>
          <a:ext cx="7048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12</xdr:row>
      <xdr:rowOff>295275</xdr:rowOff>
    </xdr:from>
    <xdr:to>
      <xdr:col>4</xdr:col>
      <xdr:colOff>866775</xdr:colOff>
      <xdr:row>12</xdr:row>
      <xdr:rowOff>666750</xdr:rowOff>
    </xdr:to>
    <xdr:pic>
      <xdr:nvPicPr>
        <xdr:cNvPr id="1872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3500" y="4343400"/>
          <a:ext cx="8477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57150</xdr:colOff>
      <xdr:row>11</xdr:row>
      <xdr:rowOff>28575</xdr:rowOff>
    </xdr:from>
    <xdr:to>
      <xdr:col>4</xdr:col>
      <xdr:colOff>876300</xdr:colOff>
      <xdr:row>12</xdr:row>
      <xdr:rowOff>276225</xdr:rowOff>
    </xdr:to>
    <xdr:pic>
      <xdr:nvPicPr>
        <xdr:cNvPr id="1872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 flipV="1">
          <a:off x="5181600" y="3362325"/>
          <a:ext cx="8191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47625</xdr:colOff>
      <xdr:row>12</xdr:row>
      <xdr:rowOff>285750</xdr:rowOff>
    </xdr:from>
    <xdr:to>
      <xdr:col>5</xdr:col>
      <xdr:colOff>752475</xdr:colOff>
      <xdr:row>12</xdr:row>
      <xdr:rowOff>685800</xdr:rowOff>
    </xdr:to>
    <xdr:pic>
      <xdr:nvPicPr>
        <xdr:cNvPr id="18725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115050" y="4333875"/>
          <a:ext cx="7048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209550</xdr:colOff>
      <xdr:row>12</xdr:row>
      <xdr:rowOff>285750</xdr:rowOff>
    </xdr:from>
    <xdr:to>
      <xdr:col>7</xdr:col>
      <xdr:colOff>638175</xdr:colOff>
      <xdr:row>12</xdr:row>
      <xdr:rowOff>676275</xdr:rowOff>
    </xdr:to>
    <xdr:pic>
      <xdr:nvPicPr>
        <xdr:cNvPr id="1872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962900" y="4333875"/>
          <a:ext cx="4286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66675</xdr:colOff>
      <xdr:row>12</xdr:row>
      <xdr:rowOff>333375</xdr:rowOff>
    </xdr:from>
    <xdr:to>
      <xdr:col>8</xdr:col>
      <xdr:colOff>752475</xdr:colOff>
      <xdr:row>12</xdr:row>
      <xdr:rowOff>704850</xdr:rowOff>
    </xdr:to>
    <xdr:pic>
      <xdr:nvPicPr>
        <xdr:cNvPr id="18727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658225" y="4381500"/>
          <a:ext cx="6858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76200</xdr:colOff>
      <xdr:row>12</xdr:row>
      <xdr:rowOff>304800</xdr:rowOff>
    </xdr:from>
    <xdr:to>
      <xdr:col>9</xdr:col>
      <xdr:colOff>790575</xdr:colOff>
      <xdr:row>12</xdr:row>
      <xdr:rowOff>695325</xdr:rowOff>
    </xdr:to>
    <xdr:pic>
      <xdr:nvPicPr>
        <xdr:cNvPr id="18728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9486900" y="4352925"/>
          <a:ext cx="7143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66675</xdr:colOff>
      <xdr:row>12</xdr:row>
      <xdr:rowOff>276225</xdr:rowOff>
    </xdr:from>
    <xdr:to>
      <xdr:col>10</xdr:col>
      <xdr:colOff>790575</xdr:colOff>
      <xdr:row>12</xdr:row>
      <xdr:rowOff>676275</xdr:rowOff>
    </xdr:to>
    <xdr:pic>
      <xdr:nvPicPr>
        <xdr:cNvPr id="18729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0344150" y="4324350"/>
          <a:ext cx="7239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14</xdr:row>
      <xdr:rowOff>295275</xdr:rowOff>
    </xdr:from>
    <xdr:to>
      <xdr:col>4</xdr:col>
      <xdr:colOff>866775</xdr:colOff>
      <xdr:row>14</xdr:row>
      <xdr:rowOff>666750</xdr:rowOff>
    </xdr:to>
    <xdr:pic>
      <xdr:nvPicPr>
        <xdr:cNvPr id="16682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10175" y="4438650"/>
          <a:ext cx="8477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57150</xdr:colOff>
      <xdr:row>13</xdr:row>
      <xdr:rowOff>28575</xdr:rowOff>
    </xdr:from>
    <xdr:to>
      <xdr:col>4</xdr:col>
      <xdr:colOff>876300</xdr:colOff>
      <xdr:row>14</xdr:row>
      <xdr:rowOff>276225</xdr:rowOff>
    </xdr:to>
    <xdr:pic>
      <xdr:nvPicPr>
        <xdr:cNvPr id="16683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 flipV="1">
          <a:off x="5248275" y="3743325"/>
          <a:ext cx="8191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47625</xdr:colOff>
      <xdr:row>14</xdr:row>
      <xdr:rowOff>285750</xdr:rowOff>
    </xdr:from>
    <xdr:to>
      <xdr:col>5</xdr:col>
      <xdr:colOff>752475</xdr:colOff>
      <xdr:row>14</xdr:row>
      <xdr:rowOff>685800</xdr:rowOff>
    </xdr:to>
    <xdr:pic>
      <xdr:nvPicPr>
        <xdr:cNvPr id="16684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181725" y="4429125"/>
          <a:ext cx="7048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209550</xdr:colOff>
      <xdr:row>14</xdr:row>
      <xdr:rowOff>285750</xdr:rowOff>
    </xdr:from>
    <xdr:to>
      <xdr:col>7</xdr:col>
      <xdr:colOff>638175</xdr:colOff>
      <xdr:row>14</xdr:row>
      <xdr:rowOff>676275</xdr:rowOff>
    </xdr:to>
    <xdr:pic>
      <xdr:nvPicPr>
        <xdr:cNvPr id="16685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029575" y="4429125"/>
          <a:ext cx="4286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66675</xdr:colOff>
      <xdr:row>14</xdr:row>
      <xdr:rowOff>333375</xdr:rowOff>
    </xdr:from>
    <xdr:to>
      <xdr:col>8</xdr:col>
      <xdr:colOff>752475</xdr:colOff>
      <xdr:row>14</xdr:row>
      <xdr:rowOff>704850</xdr:rowOff>
    </xdr:to>
    <xdr:pic>
      <xdr:nvPicPr>
        <xdr:cNvPr id="16686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724900" y="4476750"/>
          <a:ext cx="6858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76200</xdr:colOff>
      <xdr:row>14</xdr:row>
      <xdr:rowOff>304800</xdr:rowOff>
    </xdr:from>
    <xdr:to>
      <xdr:col>9</xdr:col>
      <xdr:colOff>790575</xdr:colOff>
      <xdr:row>14</xdr:row>
      <xdr:rowOff>695325</xdr:rowOff>
    </xdr:to>
    <xdr:pic>
      <xdr:nvPicPr>
        <xdr:cNvPr id="16687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9553575" y="4448175"/>
          <a:ext cx="7143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66675</xdr:colOff>
      <xdr:row>14</xdr:row>
      <xdr:rowOff>276225</xdr:rowOff>
    </xdr:from>
    <xdr:to>
      <xdr:col>10</xdr:col>
      <xdr:colOff>790575</xdr:colOff>
      <xdr:row>14</xdr:row>
      <xdr:rowOff>676275</xdr:rowOff>
    </xdr:to>
    <xdr:pic>
      <xdr:nvPicPr>
        <xdr:cNvPr id="16688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0410825" y="4419600"/>
          <a:ext cx="7239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14</xdr:row>
      <xdr:rowOff>295275</xdr:rowOff>
    </xdr:from>
    <xdr:to>
      <xdr:col>4</xdr:col>
      <xdr:colOff>866775</xdr:colOff>
      <xdr:row>14</xdr:row>
      <xdr:rowOff>666750</xdr:rowOff>
    </xdr:to>
    <xdr:pic>
      <xdr:nvPicPr>
        <xdr:cNvPr id="1974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29200" y="5124450"/>
          <a:ext cx="8477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57150</xdr:colOff>
      <xdr:row>13</xdr:row>
      <xdr:rowOff>28575</xdr:rowOff>
    </xdr:from>
    <xdr:to>
      <xdr:col>4</xdr:col>
      <xdr:colOff>876300</xdr:colOff>
      <xdr:row>14</xdr:row>
      <xdr:rowOff>276225</xdr:rowOff>
    </xdr:to>
    <xdr:pic>
      <xdr:nvPicPr>
        <xdr:cNvPr id="1974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 flipV="1">
          <a:off x="5067300" y="4276725"/>
          <a:ext cx="8191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47625</xdr:colOff>
      <xdr:row>14</xdr:row>
      <xdr:rowOff>285750</xdr:rowOff>
    </xdr:from>
    <xdr:to>
      <xdr:col>5</xdr:col>
      <xdr:colOff>752475</xdr:colOff>
      <xdr:row>14</xdr:row>
      <xdr:rowOff>685800</xdr:rowOff>
    </xdr:to>
    <xdr:pic>
      <xdr:nvPicPr>
        <xdr:cNvPr id="19749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00750" y="5114925"/>
          <a:ext cx="7048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209550</xdr:colOff>
      <xdr:row>14</xdr:row>
      <xdr:rowOff>285750</xdr:rowOff>
    </xdr:from>
    <xdr:to>
      <xdr:col>7</xdr:col>
      <xdr:colOff>638175</xdr:colOff>
      <xdr:row>14</xdr:row>
      <xdr:rowOff>676275</xdr:rowOff>
    </xdr:to>
    <xdr:pic>
      <xdr:nvPicPr>
        <xdr:cNvPr id="197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848600" y="5114925"/>
          <a:ext cx="4286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66675</xdr:colOff>
      <xdr:row>14</xdr:row>
      <xdr:rowOff>333375</xdr:rowOff>
    </xdr:from>
    <xdr:to>
      <xdr:col>8</xdr:col>
      <xdr:colOff>752475</xdr:colOff>
      <xdr:row>14</xdr:row>
      <xdr:rowOff>704850</xdr:rowOff>
    </xdr:to>
    <xdr:pic>
      <xdr:nvPicPr>
        <xdr:cNvPr id="19751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543925" y="5162550"/>
          <a:ext cx="6858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76200</xdr:colOff>
      <xdr:row>14</xdr:row>
      <xdr:rowOff>304800</xdr:rowOff>
    </xdr:from>
    <xdr:to>
      <xdr:col>9</xdr:col>
      <xdr:colOff>790575</xdr:colOff>
      <xdr:row>14</xdr:row>
      <xdr:rowOff>695325</xdr:rowOff>
    </xdr:to>
    <xdr:pic>
      <xdr:nvPicPr>
        <xdr:cNvPr id="1975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9372600" y="5133975"/>
          <a:ext cx="7143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66675</xdr:colOff>
      <xdr:row>14</xdr:row>
      <xdr:rowOff>276225</xdr:rowOff>
    </xdr:from>
    <xdr:to>
      <xdr:col>10</xdr:col>
      <xdr:colOff>790575</xdr:colOff>
      <xdr:row>14</xdr:row>
      <xdr:rowOff>676275</xdr:rowOff>
    </xdr:to>
    <xdr:pic>
      <xdr:nvPicPr>
        <xdr:cNvPr id="19753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0229850" y="5105400"/>
          <a:ext cx="7239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14</xdr:row>
      <xdr:rowOff>295275</xdr:rowOff>
    </xdr:from>
    <xdr:to>
      <xdr:col>4</xdr:col>
      <xdr:colOff>866775</xdr:colOff>
      <xdr:row>14</xdr:row>
      <xdr:rowOff>666750</xdr:rowOff>
    </xdr:to>
    <xdr:pic>
      <xdr:nvPicPr>
        <xdr:cNvPr id="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29200" y="5124450"/>
          <a:ext cx="8477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57150</xdr:colOff>
      <xdr:row>13</xdr:row>
      <xdr:rowOff>28575</xdr:rowOff>
    </xdr:from>
    <xdr:to>
      <xdr:col>4</xdr:col>
      <xdr:colOff>876300</xdr:colOff>
      <xdr:row>14</xdr:row>
      <xdr:rowOff>276225</xdr:rowOff>
    </xdr:to>
    <xdr:pic>
      <xdr:nvPicPr>
        <xdr:cNvPr id="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 flipV="1">
          <a:off x="5067300" y="4276725"/>
          <a:ext cx="8191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47625</xdr:colOff>
      <xdr:row>14</xdr:row>
      <xdr:rowOff>285750</xdr:rowOff>
    </xdr:from>
    <xdr:to>
      <xdr:col>5</xdr:col>
      <xdr:colOff>752475</xdr:colOff>
      <xdr:row>14</xdr:row>
      <xdr:rowOff>685800</xdr:rowOff>
    </xdr:to>
    <xdr:pic>
      <xdr:nvPicPr>
        <xdr:cNvPr id="4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00750" y="5114925"/>
          <a:ext cx="7048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209550</xdr:colOff>
      <xdr:row>14</xdr:row>
      <xdr:rowOff>285750</xdr:rowOff>
    </xdr:from>
    <xdr:to>
      <xdr:col>7</xdr:col>
      <xdr:colOff>638175</xdr:colOff>
      <xdr:row>14</xdr:row>
      <xdr:rowOff>676275</xdr:rowOff>
    </xdr:to>
    <xdr:pic>
      <xdr:nvPicPr>
        <xdr:cNvPr id="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848600" y="5114925"/>
          <a:ext cx="4286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66675</xdr:colOff>
      <xdr:row>14</xdr:row>
      <xdr:rowOff>333375</xdr:rowOff>
    </xdr:from>
    <xdr:to>
      <xdr:col>8</xdr:col>
      <xdr:colOff>752475</xdr:colOff>
      <xdr:row>14</xdr:row>
      <xdr:rowOff>704850</xdr:rowOff>
    </xdr:to>
    <xdr:pic>
      <xdr:nvPicPr>
        <xdr:cNvPr id="6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543925" y="5162550"/>
          <a:ext cx="6858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76200</xdr:colOff>
      <xdr:row>14</xdr:row>
      <xdr:rowOff>304800</xdr:rowOff>
    </xdr:from>
    <xdr:to>
      <xdr:col>9</xdr:col>
      <xdr:colOff>790575</xdr:colOff>
      <xdr:row>14</xdr:row>
      <xdr:rowOff>695325</xdr:rowOff>
    </xdr:to>
    <xdr:pic>
      <xdr:nvPicPr>
        <xdr:cNvPr id="7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9372600" y="5133975"/>
          <a:ext cx="7143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66675</xdr:colOff>
      <xdr:row>14</xdr:row>
      <xdr:rowOff>276225</xdr:rowOff>
    </xdr:from>
    <xdr:to>
      <xdr:col>10</xdr:col>
      <xdr:colOff>790575</xdr:colOff>
      <xdr:row>14</xdr:row>
      <xdr:rowOff>676275</xdr:rowOff>
    </xdr:to>
    <xdr:pic>
      <xdr:nvPicPr>
        <xdr:cNvPr id="8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0229850" y="5105400"/>
          <a:ext cx="7239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view="pageBreakPreview" zoomScale="60" zoomScaleNormal="100" workbookViewId="0">
      <selection activeCell="A15" sqref="A15:L15"/>
    </sheetView>
  </sheetViews>
  <sheetFormatPr defaultRowHeight="12.75"/>
  <cols>
    <col min="1" max="1" width="43.42578125" style="1" customWidth="1"/>
    <col min="2" max="6" width="13.85546875" style="1" customWidth="1"/>
    <col min="7" max="7" width="14.85546875" style="1" customWidth="1"/>
    <col min="8" max="8" width="0.140625" style="1" customWidth="1"/>
    <col min="9" max="11" width="9.140625" style="1" hidden="1" customWidth="1"/>
    <col min="12" max="16384" width="9.140625" style="1"/>
  </cols>
  <sheetData>
    <row r="1" spans="1:12" ht="15.75" customHeight="1">
      <c r="A1" s="26"/>
      <c r="B1" s="26"/>
      <c r="C1" s="26"/>
      <c r="D1" s="63"/>
      <c r="E1" s="76" t="s">
        <v>104</v>
      </c>
      <c r="F1" s="76"/>
      <c r="G1" s="76"/>
      <c r="H1" s="76"/>
      <c r="I1" s="76"/>
      <c r="J1" s="76"/>
      <c r="K1" s="76"/>
      <c r="L1" s="76"/>
    </row>
    <row r="2" spans="1:12" ht="12.75" customHeight="1">
      <c r="A2" s="26"/>
      <c r="B2" s="26"/>
      <c r="C2" s="26"/>
      <c r="D2" s="77" t="s">
        <v>67</v>
      </c>
      <c r="E2" s="77"/>
      <c r="F2" s="77"/>
      <c r="G2" s="77"/>
      <c r="H2" s="77"/>
      <c r="I2" s="77"/>
      <c r="J2" s="77"/>
      <c r="K2" s="77"/>
      <c r="L2" s="77"/>
    </row>
    <row r="3" spans="1:12" ht="12.75" customHeight="1">
      <c r="A3" s="26"/>
      <c r="B3" s="26"/>
      <c r="C3" s="26"/>
      <c r="D3" s="63"/>
      <c r="E3" s="77" t="s">
        <v>92</v>
      </c>
      <c r="F3" s="77"/>
      <c r="G3" s="77"/>
      <c r="H3" s="77"/>
      <c r="I3" s="77"/>
      <c r="J3" s="77"/>
      <c r="K3" s="77"/>
      <c r="L3" s="77"/>
    </row>
    <row r="4" spans="1:12" ht="15.75">
      <c r="A4" s="26"/>
      <c r="B4" s="26"/>
      <c r="C4" s="26"/>
      <c r="D4" s="63"/>
      <c r="E4" s="63"/>
      <c r="F4" s="63"/>
      <c r="G4" s="63"/>
      <c r="H4" s="63"/>
      <c r="I4" s="63"/>
      <c r="J4" s="63"/>
      <c r="K4" s="63"/>
      <c r="L4" s="68"/>
    </row>
    <row r="5" spans="1:12" ht="15.75">
      <c r="A5" s="26"/>
      <c r="B5" s="26"/>
      <c r="C5" s="26"/>
      <c r="D5" s="63"/>
      <c r="E5" s="63"/>
      <c r="F5" s="78" t="s">
        <v>93</v>
      </c>
      <c r="G5" s="78"/>
      <c r="H5" s="78"/>
      <c r="I5" s="78"/>
      <c r="J5" s="78"/>
      <c r="K5" s="78"/>
      <c r="L5" s="78"/>
    </row>
    <row r="6" spans="1:12" ht="15.75">
      <c r="A6" s="26"/>
      <c r="B6" s="26"/>
      <c r="C6" s="26"/>
      <c r="D6" s="78" t="s">
        <v>33</v>
      </c>
      <c r="E6" s="78"/>
      <c r="F6" s="78"/>
      <c r="G6" s="78"/>
      <c r="H6" s="78"/>
      <c r="I6" s="78"/>
      <c r="J6" s="78"/>
      <c r="K6" s="78"/>
      <c r="L6" s="78"/>
    </row>
    <row r="7" spans="1:12" ht="15.75">
      <c r="A7" s="26"/>
      <c r="B7" s="26"/>
      <c r="C7" s="26"/>
      <c r="D7" s="78" t="s">
        <v>72</v>
      </c>
      <c r="E7" s="78"/>
      <c r="F7" s="78"/>
      <c r="G7" s="78"/>
      <c r="H7" s="78"/>
      <c r="I7" s="78"/>
      <c r="J7" s="78"/>
      <c r="K7" s="78"/>
      <c r="L7" s="78"/>
    </row>
    <row r="8" spans="1:12" ht="15.75">
      <c r="A8" s="26"/>
      <c r="B8" s="26"/>
      <c r="C8" s="26"/>
      <c r="D8" s="78" t="s">
        <v>99</v>
      </c>
      <c r="E8" s="78"/>
      <c r="F8" s="78"/>
      <c r="G8" s="78"/>
      <c r="H8" s="78"/>
      <c r="I8" s="78"/>
      <c r="J8" s="78"/>
      <c r="K8" s="78"/>
      <c r="L8" s="78"/>
    </row>
    <row r="9" spans="1:12" ht="15.75" hidden="1">
      <c r="A9" s="26"/>
      <c r="B9" s="26"/>
      <c r="C9" s="26"/>
      <c r="D9" s="27"/>
      <c r="E9" s="27"/>
      <c r="F9" s="27"/>
      <c r="G9" s="27"/>
      <c r="H9" s="26"/>
      <c r="I9" s="26"/>
      <c r="J9" s="26"/>
      <c r="K9" s="26"/>
    </row>
    <row r="10" spans="1:12" ht="32.25" customHeight="1">
      <c r="A10" s="82" t="s">
        <v>103</v>
      </c>
      <c r="B10" s="83"/>
      <c r="C10" s="83"/>
      <c r="D10" s="83"/>
      <c r="E10" s="83"/>
      <c r="F10" s="83"/>
      <c r="G10" s="83"/>
      <c r="H10" s="26"/>
      <c r="I10" s="26"/>
      <c r="J10" s="26"/>
      <c r="K10" s="26"/>
    </row>
    <row r="11" spans="1:12" ht="15.7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1:12" ht="15.75" customHeight="1">
      <c r="A12" s="81" t="s">
        <v>17</v>
      </c>
      <c r="B12" s="84" t="s">
        <v>30</v>
      </c>
      <c r="C12" s="85"/>
      <c r="D12" s="85"/>
      <c r="E12" s="85"/>
      <c r="F12" s="85"/>
      <c r="G12" s="85"/>
      <c r="H12" s="85"/>
      <c r="I12" s="85"/>
      <c r="J12" s="85"/>
      <c r="K12" s="85"/>
      <c r="L12" s="86"/>
    </row>
    <row r="13" spans="1:12" ht="31.5">
      <c r="A13" s="81"/>
      <c r="B13" s="18" t="s">
        <v>19</v>
      </c>
      <c r="C13" s="18" t="s">
        <v>20</v>
      </c>
      <c r="D13" s="18" t="s">
        <v>21</v>
      </c>
      <c r="E13" s="18" t="s">
        <v>22</v>
      </c>
      <c r="F13" s="18" t="s">
        <v>23</v>
      </c>
      <c r="G13" s="18" t="s">
        <v>24</v>
      </c>
      <c r="H13" s="28"/>
      <c r="I13" s="28"/>
      <c r="J13" s="28"/>
      <c r="K13" s="28"/>
      <c r="L13" s="64" t="s">
        <v>102</v>
      </c>
    </row>
    <row r="14" spans="1:12" ht="15.75">
      <c r="A14" s="18">
        <v>1</v>
      </c>
      <c r="B14" s="18">
        <v>2</v>
      </c>
      <c r="C14" s="18">
        <v>3</v>
      </c>
      <c r="D14" s="18">
        <v>4</v>
      </c>
      <c r="E14" s="18">
        <v>5</v>
      </c>
      <c r="F14" s="18">
        <v>6</v>
      </c>
      <c r="G14" s="18">
        <v>7</v>
      </c>
      <c r="H14" s="28"/>
      <c r="I14" s="28"/>
      <c r="J14" s="28"/>
      <c r="K14" s="28"/>
      <c r="L14" s="64">
        <v>8</v>
      </c>
    </row>
    <row r="15" spans="1:12" ht="33" customHeight="1">
      <c r="A15" s="73" t="s">
        <v>105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5"/>
    </row>
    <row r="16" spans="1:12" ht="31.5">
      <c r="A16" s="19" t="s">
        <v>35</v>
      </c>
      <c r="B16" s="69">
        <f>'2015изм'!K30</f>
        <v>93.5</v>
      </c>
      <c r="C16" s="69">
        <f>'2016'!K28</f>
        <v>253.03</v>
      </c>
      <c r="D16" s="69">
        <f>'2017'!K32</f>
        <v>89.23</v>
      </c>
      <c r="E16" s="69">
        <f>'2018'!K31</f>
        <v>115.22</v>
      </c>
      <c r="F16" s="69">
        <f>'2019'!K33</f>
        <v>102.96</v>
      </c>
      <c r="G16" s="69">
        <f>'2020'!K33</f>
        <v>102.27</v>
      </c>
      <c r="H16" s="28"/>
      <c r="I16" s="28"/>
      <c r="J16" s="28"/>
      <c r="K16" s="28"/>
      <c r="L16" s="79">
        <f>'2021'!K33</f>
        <v>102.16</v>
      </c>
    </row>
    <row r="17" spans="1:12" ht="15.75">
      <c r="A17" s="19" t="s">
        <v>34</v>
      </c>
      <c r="B17" s="69"/>
      <c r="C17" s="69"/>
      <c r="D17" s="69"/>
      <c r="E17" s="69"/>
      <c r="F17" s="69"/>
      <c r="G17" s="69"/>
      <c r="H17" s="28"/>
      <c r="I17" s="28"/>
      <c r="J17" s="28"/>
      <c r="K17" s="28"/>
      <c r="L17" s="80"/>
    </row>
    <row r="18" spans="1:12" ht="15.75">
      <c r="A18" s="19" t="s">
        <v>37</v>
      </c>
      <c r="B18" s="69">
        <f t="shared" ref="B18:G18" si="0">SUM(B22,B25)</f>
        <v>100</v>
      </c>
      <c r="C18" s="87">
        <f t="shared" si="0"/>
        <v>100</v>
      </c>
      <c r="D18" s="69">
        <f t="shared" si="0"/>
        <v>98.63</v>
      </c>
      <c r="E18" s="87">
        <f t="shared" si="0"/>
        <v>191.35</v>
      </c>
      <c r="F18" s="69">
        <f t="shared" si="0"/>
        <v>100.37</v>
      </c>
      <c r="G18" s="69">
        <f t="shared" si="0"/>
        <v>100.27</v>
      </c>
      <c r="H18" s="28"/>
      <c r="I18" s="28"/>
      <c r="J18" s="28"/>
      <c r="K18" s="28"/>
      <c r="L18" s="69">
        <f>L22+L25</f>
        <v>99.47</v>
      </c>
    </row>
    <row r="19" spans="1:12" ht="15.75">
      <c r="A19" s="19" t="s">
        <v>36</v>
      </c>
      <c r="B19" s="69"/>
      <c r="C19" s="87"/>
      <c r="D19" s="69"/>
      <c r="E19" s="87"/>
      <c r="F19" s="69"/>
      <c r="G19" s="69"/>
      <c r="H19" s="28"/>
      <c r="I19" s="28"/>
      <c r="J19" s="28"/>
      <c r="K19" s="28"/>
      <c r="L19" s="69"/>
    </row>
    <row r="20" spans="1:12" ht="15.75">
      <c r="A20" s="19" t="s">
        <v>18</v>
      </c>
      <c r="B20" s="29">
        <f t="shared" ref="B20:G20" si="1">B16-B18</f>
        <v>-6.5</v>
      </c>
      <c r="C20" s="29">
        <f t="shared" si="1"/>
        <v>153.03</v>
      </c>
      <c r="D20" s="29">
        <f t="shared" si="1"/>
        <v>-9.4</v>
      </c>
      <c r="E20" s="29">
        <f t="shared" si="1"/>
        <v>-76.13</v>
      </c>
      <c r="F20" s="29">
        <f t="shared" si="1"/>
        <v>2.59</v>
      </c>
      <c r="G20" s="29">
        <f t="shared" si="1"/>
        <v>2</v>
      </c>
      <c r="H20" s="28"/>
      <c r="I20" s="28"/>
      <c r="J20" s="28"/>
      <c r="K20" s="28"/>
      <c r="L20" s="67"/>
    </row>
    <row r="21" spans="1:12" ht="12.75" customHeight="1">
      <c r="A21" s="70" t="s">
        <v>49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2"/>
    </row>
    <row r="22" spans="1:12" ht="18" customHeight="1">
      <c r="A22" s="19" t="s">
        <v>38</v>
      </c>
      <c r="B22" s="69">
        <f>'2015изм'!I39</f>
        <v>0</v>
      </c>
      <c r="C22" s="69">
        <f>'2016'!I38</f>
        <v>0</v>
      </c>
      <c r="D22" s="69">
        <f>'2017'!I46</f>
        <v>8.7799999999999994</v>
      </c>
      <c r="E22" s="69">
        <f>'2018'!I45</f>
        <v>23.33</v>
      </c>
      <c r="F22" s="69">
        <f>'2019'!I47</f>
        <v>10.09</v>
      </c>
      <c r="G22" s="69">
        <f>'2020'!I47</f>
        <v>9.68</v>
      </c>
      <c r="H22" s="28"/>
      <c r="I22" s="28"/>
      <c r="J22" s="28"/>
      <c r="K22" s="28"/>
      <c r="L22" s="69">
        <f>'2021'!I47</f>
        <v>8.8800000000000008</v>
      </c>
    </row>
    <row r="23" spans="1:12" ht="15.75">
      <c r="A23" s="19" t="s">
        <v>36</v>
      </c>
      <c r="B23" s="69"/>
      <c r="C23" s="69"/>
      <c r="D23" s="69"/>
      <c r="E23" s="69"/>
      <c r="F23" s="69"/>
      <c r="G23" s="69"/>
      <c r="H23" s="28"/>
      <c r="I23" s="28"/>
      <c r="J23" s="28"/>
      <c r="K23" s="28"/>
      <c r="L23" s="69"/>
    </row>
    <row r="24" spans="1:12" ht="12.75" customHeight="1">
      <c r="A24" s="70" t="s">
        <v>50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2"/>
    </row>
    <row r="25" spans="1:12" ht="23.25" customHeight="1">
      <c r="A25" s="19" t="s">
        <v>38</v>
      </c>
      <c r="B25" s="69">
        <f>'2015изм'!I44</f>
        <v>100</v>
      </c>
      <c r="C25" s="69">
        <f>'2016'!I43</f>
        <v>100</v>
      </c>
      <c r="D25" s="69">
        <f>'2017'!I51</f>
        <v>89.85</v>
      </c>
      <c r="E25" s="69">
        <f>'2018'!I50</f>
        <v>168.02</v>
      </c>
      <c r="F25" s="69">
        <f>'2019'!I52</f>
        <v>90.28</v>
      </c>
      <c r="G25" s="69">
        <f>'2020'!I52</f>
        <v>90.59</v>
      </c>
      <c r="H25" s="28"/>
      <c r="I25" s="28"/>
      <c r="J25" s="28"/>
      <c r="K25" s="28"/>
      <c r="L25" s="69">
        <f>'2021'!I52</f>
        <v>90.59</v>
      </c>
    </row>
    <row r="26" spans="1:12" ht="15.75">
      <c r="A26" s="19" t="s">
        <v>36</v>
      </c>
      <c r="B26" s="69"/>
      <c r="C26" s="69"/>
      <c r="D26" s="69"/>
      <c r="E26" s="69"/>
      <c r="F26" s="69"/>
      <c r="G26" s="69"/>
      <c r="H26" s="28"/>
      <c r="I26" s="28"/>
      <c r="J26" s="28"/>
      <c r="K26" s="28"/>
      <c r="L26" s="69"/>
    </row>
    <row r="27" spans="1:12" ht="15.75" hidden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</row>
    <row r="28" spans="1:12" ht="15.75" hidden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1:12" ht="15.75">
      <c r="A29" s="10"/>
      <c r="B29" s="10"/>
      <c r="C29" s="26"/>
      <c r="D29" s="26"/>
      <c r="E29" s="26"/>
      <c r="F29" s="88"/>
      <c r="G29" s="88"/>
      <c r="H29" s="26"/>
      <c r="I29" s="26"/>
      <c r="J29" s="26"/>
      <c r="K29" s="26"/>
    </row>
    <row r="30" spans="1:12" ht="15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</row>
  </sheetData>
  <mergeCells count="42">
    <mergeCell ref="F29:G29"/>
    <mergeCell ref="B25:B26"/>
    <mergeCell ref="C25:C26"/>
    <mergeCell ref="D25:D26"/>
    <mergeCell ref="G25:G26"/>
    <mergeCell ref="E25:E26"/>
    <mergeCell ref="F25:F26"/>
    <mergeCell ref="E22:E23"/>
    <mergeCell ref="F22:F23"/>
    <mergeCell ref="B18:B19"/>
    <mergeCell ref="C18:C19"/>
    <mergeCell ref="D18:D19"/>
    <mergeCell ref="A21:L21"/>
    <mergeCell ref="B22:B23"/>
    <mergeCell ref="C22:C23"/>
    <mergeCell ref="D22:D23"/>
    <mergeCell ref="G22:G23"/>
    <mergeCell ref="G18:G19"/>
    <mergeCell ref="E18:E19"/>
    <mergeCell ref="F18:F19"/>
    <mergeCell ref="B16:B17"/>
    <mergeCell ref="C16:C17"/>
    <mergeCell ref="D16:D17"/>
    <mergeCell ref="G16:G17"/>
    <mergeCell ref="E16:E17"/>
    <mergeCell ref="F16:F17"/>
    <mergeCell ref="L25:L26"/>
    <mergeCell ref="A24:L24"/>
    <mergeCell ref="A15:L15"/>
    <mergeCell ref="E1:L1"/>
    <mergeCell ref="D2:L2"/>
    <mergeCell ref="E3:L3"/>
    <mergeCell ref="F5:L5"/>
    <mergeCell ref="D6:L6"/>
    <mergeCell ref="D7:L7"/>
    <mergeCell ref="D8:L8"/>
    <mergeCell ref="L22:L23"/>
    <mergeCell ref="L18:L19"/>
    <mergeCell ref="L16:L17"/>
    <mergeCell ref="A12:A13"/>
    <mergeCell ref="A10:G10"/>
    <mergeCell ref="B12:L12"/>
  </mergeCells>
  <phoneticPr fontId="0" type="noConversion"/>
  <printOptions horizontalCentered="1"/>
  <pageMargins left="0.35433070866141736" right="0.35433070866141736" top="0.98425196850393704" bottom="0.21" header="0.51181102362204722" footer="0.26"/>
  <pageSetup paperSize="9" scale="10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topLeftCell="A26" zoomScaleNormal="100" workbookViewId="0">
      <selection activeCell="K30" sqref="K30"/>
    </sheetView>
  </sheetViews>
  <sheetFormatPr defaultRowHeight="12.75"/>
  <cols>
    <col min="1" max="1" width="48.85546875" style="2" customWidth="1"/>
    <col min="2" max="2" width="10.85546875" style="2" customWidth="1"/>
    <col min="3" max="3" width="11" style="2" customWidth="1"/>
    <col min="4" max="4" width="10.5703125" style="2" customWidth="1"/>
    <col min="5" max="5" width="14.140625" style="2" customWidth="1"/>
    <col min="6" max="6" width="12.28515625" style="2" customWidth="1"/>
    <col min="7" max="7" width="13.7109375" style="5" customWidth="1"/>
    <col min="8" max="8" width="14.7109375" style="2" customWidth="1"/>
    <col min="9" max="9" width="12.28515625" style="2" customWidth="1"/>
    <col min="10" max="11" width="13" style="2" customWidth="1"/>
    <col min="12" max="12" width="1.42578125" style="2" customWidth="1"/>
    <col min="13" max="16384" width="9.140625" style="2"/>
  </cols>
  <sheetData>
    <row r="1" spans="1:12" ht="18.75" customHeight="1">
      <c r="A1" s="11"/>
      <c r="B1" s="11"/>
      <c r="C1" s="11"/>
      <c r="D1" s="11"/>
      <c r="E1" s="11"/>
      <c r="F1" s="31"/>
      <c r="G1" s="42"/>
      <c r="H1" s="31"/>
      <c r="I1" s="89" t="s">
        <v>58</v>
      </c>
      <c r="J1" s="89"/>
      <c r="K1" s="89"/>
    </row>
    <row r="2" spans="1:12" ht="18.75" customHeight="1">
      <c r="A2" s="11"/>
      <c r="B2" s="11"/>
      <c r="C2" s="11"/>
      <c r="D2" s="11"/>
      <c r="E2" s="11"/>
      <c r="F2" s="31"/>
      <c r="G2" s="42"/>
      <c r="H2" s="95" t="s">
        <v>62</v>
      </c>
      <c r="I2" s="95"/>
      <c r="J2" s="95"/>
      <c r="K2" s="95"/>
    </row>
    <row r="3" spans="1:12" ht="18.75" customHeight="1">
      <c r="A3" s="11"/>
      <c r="B3" s="11"/>
      <c r="C3" s="11"/>
      <c r="D3" s="11"/>
      <c r="E3" s="11"/>
      <c r="F3" s="31"/>
      <c r="G3" s="42"/>
      <c r="H3" s="95" t="s">
        <v>64</v>
      </c>
      <c r="I3" s="95"/>
      <c r="J3" s="95"/>
      <c r="K3" s="95"/>
    </row>
    <row r="4" spans="1:12" ht="13.5" customHeight="1">
      <c r="A4" s="11"/>
      <c r="B4" s="11"/>
      <c r="C4" s="11"/>
      <c r="D4" s="11"/>
      <c r="E4" s="11"/>
      <c r="F4" s="31"/>
      <c r="G4" s="42"/>
      <c r="H4" s="31"/>
      <c r="I4" s="31"/>
      <c r="J4" s="31"/>
      <c r="K4" s="31"/>
    </row>
    <row r="5" spans="1:12" ht="18" customHeight="1">
      <c r="A5" s="11"/>
      <c r="B5" s="11"/>
      <c r="C5" s="11"/>
      <c r="D5" s="11"/>
      <c r="E5" s="11"/>
      <c r="F5" s="96" t="s">
        <v>58</v>
      </c>
      <c r="G5" s="96"/>
      <c r="H5" s="96"/>
      <c r="I5" s="96"/>
      <c r="J5" s="96"/>
      <c r="K5" s="96"/>
    </row>
    <row r="6" spans="1:12" ht="18.75">
      <c r="A6" s="11"/>
      <c r="B6" s="11"/>
      <c r="C6" s="11"/>
      <c r="D6" s="11"/>
      <c r="E6" s="11"/>
      <c r="F6" s="23"/>
      <c r="G6" s="23"/>
      <c r="H6" s="90" t="s">
        <v>33</v>
      </c>
      <c r="I6" s="90"/>
      <c r="J6" s="90"/>
      <c r="K6" s="90"/>
      <c r="L6" s="6"/>
    </row>
    <row r="7" spans="1:12" ht="18.75">
      <c r="A7" s="11"/>
      <c r="B7" s="11"/>
      <c r="C7" s="11"/>
      <c r="D7" s="11"/>
      <c r="E7" s="11"/>
      <c r="F7" s="23"/>
      <c r="G7" s="90" t="s">
        <v>39</v>
      </c>
      <c r="H7" s="90"/>
      <c r="I7" s="90"/>
      <c r="J7" s="90"/>
      <c r="K7" s="90"/>
      <c r="L7" s="6"/>
    </row>
    <row r="8" spans="1:12" ht="18.75">
      <c r="A8" s="11"/>
      <c r="B8" s="11"/>
      <c r="C8" s="11"/>
      <c r="D8" s="11"/>
      <c r="E8" s="11"/>
      <c r="F8" s="23"/>
      <c r="G8" s="23"/>
      <c r="H8" s="90" t="s">
        <v>40</v>
      </c>
      <c r="I8" s="90"/>
      <c r="J8" s="90"/>
      <c r="K8" s="90"/>
      <c r="L8" s="6"/>
    </row>
    <row r="9" spans="1:12" ht="18.75">
      <c r="A9" s="11"/>
      <c r="B9" s="11"/>
      <c r="C9" s="11"/>
      <c r="D9" s="11"/>
      <c r="E9" s="11"/>
      <c r="F9" s="31"/>
      <c r="G9" s="42"/>
      <c r="H9" s="31"/>
      <c r="I9" s="31"/>
      <c r="J9" s="31"/>
      <c r="K9" s="31"/>
    </row>
    <row r="10" spans="1:12" s="24" customFormat="1" ht="15.75">
      <c r="A10" s="82" t="s">
        <v>16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</row>
    <row r="11" spans="1:12" s="24" customFormat="1" ht="15.75">
      <c r="A11" s="82" t="s">
        <v>41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</row>
    <row r="12" spans="1:12" s="24" customFormat="1" ht="15.75">
      <c r="A12" s="82" t="s">
        <v>15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</row>
    <row r="13" spans="1:12">
      <c r="A13" s="11"/>
      <c r="B13" s="11"/>
      <c r="C13" s="11"/>
      <c r="D13" s="11"/>
      <c r="E13" s="11"/>
      <c r="F13" s="11"/>
      <c r="G13" s="12"/>
      <c r="H13" s="11"/>
      <c r="I13" s="11"/>
      <c r="J13" s="11"/>
      <c r="K13" s="11"/>
    </row>
    <row r="14" spans="1:12" ht="32.25" customHeight="1">
      <c r="A14" s="93" t="s">
        <v>0</v>
      </c>
      <c r="B14" s="93" t="s">
        <v>1</v>
      </c>
      <c r="C14" s="92" t="s">
        <v>2</v>
      </c>
      <c r="D14" s="92" t="s">
        <v>3</v>
      </c>
      <c r="E14" s="92" t="s">
        <v>4</v>
      </c>
      <c r="F14" s="92" t="s">
        <v>5</v>
      </c>
      <c r="G14" s="99" t="s">
        <v>6</v>
      </c>
      <c r="H14" s="92" t="s">
        <v>7</v>
      </c>
      <c r="I14" s="92" t="s">
        <v>8</v>
      </c>
      <c r="J14" s="92" t="s">
        <v>9</v>
      </c>
      <c r="K14" s="92" t="s">
        <v>10</v>
      </c>
    </row>
    <row r="15" spans="1:12" ht="33.75" customHeight="1">
      <c r="A15" s="93"/>
      <c r="B15" s="93"/>
      <c r="C15" s="92"/>
      <c r="D15" s="92"/>
      <c r="E15" s="92"/>
      <c r="F15" s="92"/>
      <c r="G15" s="99"/>
      <c r="H15" s="92"/>
      <c r="I15" s="92"/>
      <c r="J15" s="92"/>
      <c r="K15" s="92"/>
    </row>
    <row r="16" spans="1:12" ht="18.75" customHeight="1">
      <c r="A16" s="93"/>
      <c r="B16" s="93"/>
      <c r="C16" s="92"/>
      <c r="D16" s="92"/>
      <c r="E16" s="92"/>
      <c r="F16" s="92"/>
      <c r="G16" s="99"/>
      <c r="H16" s="92"/>
      <c r="I16" s="92"/>
      <c r="J16" s="92"/>
      <c r="K16" s="92"/>
    </row>
    <row r="17" spans="1:11" ht="60" customHeight="1">
      <c r="A17" s="93"/>
      <c r="B17" s="93"/>
      <c r="C17" s="92"/>
      <c r="D17" s="92"/>
      <c r="E17" s="92"/>
      <c r="F17" s="92"/>
      <c r="G17" s="99"/>
      <c r="H17" s="92"/>
      <c r="I17" s="92"/>
      <c r="J17" s="92"/>
      <c r="K17" s="92"/>
    </row>
    <row r="18" spans="1:11">
      <c r="A18" s="32">
        <v>1</v>
      </c>
      <c r="B18" s="32">
        <v>2</v>
      </c>
      <c r="C18" s="32">
        <v>3</v>
      </c>
      <c r="D18" s="32">
        <v>4</v>
      </c>
      <c r="E18" s="32">
        <v>5</v>
      </c>
      <c r="F18" s="32">
        <v>6</v>
      </c>
      <c r="G18" s="33">
        <v>7</v>
      </c>
      <c r="H18" s="32">
        <v>8</v>
      </c>
      <c r="I18" s="32">
        <v>9</v>
      </c>
      <c r="J18" s="32">
        <v>10</v>
      </c>
      <c r="K18" s="32">
        <v>11</v>
      </c>
    </row>
    <row r="19" spans="1:11">
      <c r="A19" s="94" t="s">
        <v>42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</row>
    <row r="20" spans="1:11" ht="24">
      <c r="A20" s="34" t="s">
        <v>43</v>
      </c>
      <c r="B20" s="35" t="s">
        <v>52</v>
      </c>
      <c r="C20" s="36">
        <f t="shared" ref="C20:D22" si="0">C32</f>
        <v>2774</v>
      </c>
      <c r="D20" s="36">
        <f t="shared" si="0"/>
        <v>2913</v>
      </c>
      <c r="E20" s="37" t="s">
        <v>11</v>
      </c>
      <c r="F20" s="37" t="s">
        <v>11</v>
      </c>
      <c r="G20" s="38" t="s">
        <v>11</v>
      </c>
      <c r="H20" s="37" t="s">
        <v>11</v>
      </c>
      <c r="I20" s="37" t="s">
        <v>11</v>
      </c>
      <c r="J20" s="39">
        <f>IF(C20&gt;D20,C20/D20,D20/C20)*100</f>
        <v>105.01</v>
      </c>
      <c r="K20" s="37" t="s">
        <v>11</v>
      </c>
    </row>
    <row r="21" spans="1:11">
      <c r="A21" s="34" t="s">
        <v>44</v>
      </c>
      <c r="B21" s="35" t="s">
        <v>51</v>
      </c>
      <c r="C21" s="36">
        <f t="shared" si="0"/>
        <v>84502.399999999994</v>
      </c>
      <c r="D21" s="36">
        <f t="shared" si="0"/>
        <v>93164</v>
      </c>
      <c r="E21" s="37" t="s">
        <v>11</v>
      </c>
      <c r="F21" s="37" t="s">
        <v>11</v>
      </c>
      <c r="G21" s="38" t="s">
        <v>11</v>
      </c>
      <c r="H21" s="37" t="s">
        <v>11</v>
      </c>
      <c r="I21" s="37" t="s">
        <v>11</v>
      </c>
      <c r="J21" s="39">
        <f t="shared" ref="J21:J28" si="1">IF(C21&gt;D21,C21/D21,D21/C21)*100</f>
        <v>110.25</v>
      </c>
      <c r="K21" s="37" t="s">
        <v>11</v>
      </c>
    </row>
    <row r="22" spans="1:11" ht="24">
      <c r="A22" s="34" t="s">
        <v>45</v>
      </c>
      <c r="B22" s="35" t="s">
        <v>53</v>
      </c>
      <c r="C22" s="36">
        <f t="shared" si="0"/>
        <v>4214</v>
      </c>
      <c r="D22" s="36">
        <f t="shared" si="0"/>
        <v>4424</v>
      </c>
      <c r="E22" s="37" t="s">
        <v>11</v>
      </c>
      <c r="F22" s="37" t="s">
        <v>11</v>
      </c>
      <c r="G22" s="38" t="s">
        <v>11</v>
      </c>
      <c r="H22" s="37" t="s">
        <v>11</v>
      </c>
      <c r="I22" s="37" t="s">
        <v>11</v>
      </c>
      <c r="J22" s="39">
        <f t="shared" si="1"/>
        <v>104.98</v>
      </c>
      <c r="K22" s="37" t="s">
        <v>11</v>
      </c>
    </row>
    <row r="23" spans="1:11" ht="36">
      <c r="A23" s="34" t="s">
        <v>46</v>
      </c>
      <c r="B23" s="35" t="s">
        <v>54</v>
      </c>
      <c r="C23" s="36">
        <f>C35</f>
        <v>1950</v>
      </c>
      <c r="D23" s="36">
        <f>D35</f>
        <v>2048</v>
      </c>
      <c r="E23" s="37" t="s">
        <v>11</v>
      </c>
      <c r="F23" s="37" t="s">
        <v>11</v>
      </c>
      <c r="G23" s="38" t="s">
        <v>11</v>
      </c>
      <c r="H23" s="37" t="s">
        <v>11</v>
      </c>
      <c r="I23" s="37" t="s">
        <v>11</v>
      </c>
      <c r="J23" s="39">
        <f t="shared" si="1"/>
        <v>105.03</v>
      </c>
      <c r="K23" s="37"/>
    </row>
    <row r="24" spans="1:11" ht="36">
      <c r="A24" s="34" t="s">
        <v>47</v>
      </c>
      <c r="B24" s="35" t="s">
        <v>54</v>
      </c>
      <c r="C24" s="36">
        <f>C36</f>
        <v>3</v>
      </c>
      <c r="D24" s="36">
        <v>0</v>
      </c>
      <c r="E24" s="37" t="s">
        <v>11</v>
      </c>
      <c r="F24" s="37" t="s">
        <v>11</v>
      </c>
      <c r="G24" s="38" t="s">
        <v>11</v>
      </c>
      <c r="H24" s="37" t="s">
        <v>11</v>
      </c>
      <c r="I24" s="37" t="s">
        <v>11</v>
      </c>
      <c r="J24" s="39">
        <v>0</v>
      </c>
      <c r="K24" s="37"/>
    </row>
    <row r="25" spans="1:11" s="7" customFormat="1" ht="24">
      <c r="A25" s="34" t="s">
        <v>59</v>
      </c>
      <c r="B25" s="35" t="s">
        <v>52</v>
      </c>
      <c r="C25" s="36">
        <v>516</v>
      </c>
      <c r="D25" s="36">
        <v>549</v>
      </c>
      <c r="E25" s="37" t="s">
        <v>11</v>
      </c>
      <c r="F25" s="37" t="s">
        <v>11</v>
      </c>
      <c r="G25" s="37" t="s">
        <v>11</v>
      </c>
      <c r="H25" s="37" t="s">
        <v>11</v>
      </c>
      <c r="I25" s="37" t="s">
        <v>11</v>
      </c>
      <c r="J25" s="39">
        <f t="shared" si="1"/>
        <v>106.4</v>
      </c>
      <c r="K25" s="37"/>
    </row>
    <row r="26" spans="1:11" s="7" customFormat="1" ht="51" customHeight="1">
      <c r="A26" s="34" t="s">
        <v>60</v>
      </c>
      <c r="B26" s="35" t="s">
        <v>61</v>
      </c>
      <c r="C26" s="36">
        <v>35.799999999999997</v>
      </c>
      <c r="D26" s="36">
        <v>37</v>
      </c>
      <c r="E26" s="37" t="s">
        <v>11</v>
      </c>
      <c r="F26" s="37" t="s">
        <v>11</v>
      </c>
      <c r="G26" s="37" t="s">
        <v>11</v>
      </c>
      <c r="H26" s="37" t="s">
        <v>11</v>
      </c>
      <c r="I26" s="37" t="s">
        <v>11</v>
      </c>
      <c r="J26" s="39">
        <f t="shared" si="1"/>
        <v>103.35</v>
      </c>
      <c r="K26" s="37"/>
    </row>
    <row r="27" spans="1:11" ht="36">
      <c r="A27" s="34" t="s">
        <v>48</v>
      </c>
      <c r="B27" s="35" t="s">
        <v>54</v>
      </c>
      <c r="C27" s="36">
        <f t="shared" ref="C27:D29" si="2">C41</f>
        <v>250</v>
      </c>
      <c r="D27" s="36">
        <f t="shared" si="2"/>
        <v>250</v>
      </c>
      <c r="E27" s="37" t="s">
        <v>11</v>
      </c>
      <c r="F27" s="37" t="s">
        <v>11</v>
      </c>
      <c r="G27" s="38" t="s">
        <v>11</v>
      </c>
      <c r="H27" s="37" t="s">
        <v>11</v>
      </c>
      <c r="I27" s="37" t="s">
        <v>11</v>
      </c>
      <c r="J27" s="39">
        <f t="shared" si="1"/>
        <v>100</v>
      </c>
      <c r="K27" s="37" t="s">
        <v>11</v>
      </c>
    </row>
    <row r="28" spans="1:11" ht="24">
      <c r="A28" s="34" t="s">
        <v>55</v>
      </c>
      <c r="B28" s="35" t="s">
        <v>54</v>
      </c>
      <c r="C28" s="36">
        <f t="shared" si="2"/>
        <v>90</v>
      </c>
      <c r="D28" s="36">
        <f t="shared" si="2"/>
        <v>90</v>
      </c>
      <c r="E28" s="37" t="s">
        <v>11</v>
      </c>
      <c r="F28" s="37" t="s">
        <v>11</v>
      </c>
      <c r="G28" s="38" t="s">
        <v>11</v>
      </c>
      <c r="H28" s="37" t="s">
        <v>11</v>
      </c>
      <c r="I28" s="37" t="s">
        <v>11</v>
      </c>
      <c r="J28" s="39">
        <f t="shared" si="1"/>
        <v>100</v>
      </c>
      <c r="K28" s="37" t="s">
        <v>11</v>
      </c>
    </row>
    <row r="29" spans="1:11" ht="36">
      <c r="A29" s="34" t="s">
        <v>56</v>
      </c>
      <c r="B29" s="35" t="s">
        <v>54</v>
      </c>
      <c r="C29" s="36">
        <f t="shared" si="2"/>
        <v>3</v>
      </c>
      <c r="D29" s="36">
        <f t="shared" si="2"/>
        <v>3</v>
      </c>
      <c r="E29" s="37" t="s">
        <v>11</v>
      </c>
      <c r="F29" s="37" t="s">
        <v>11</v>
      </c>
      <c r="G29" s="38" t="s">
        <v>11</v>
      </c>
      <c r="H29" s="37" t="s">
        <v>11</v>
      </c>
      <c r="I29" s="37" t="s">
        <v>11</v>
      </c>
      <c r="J29" s="39">
        <v>100</v>
      </c>
      <c r="K29" s="37" t="s">
        <v>11</v>
      </c>
    </row>
    <row r="30" spans="1:11" ht="24.75" customHeight="1">
      <c r="A30" s="35" t="s">
        <v>12</v>
      </c>
      <c r="B30" s="35" t="s">
        <v>54</v>
      </c>
      <c r="C30" s="37" t="s">
        <v>11</v>
      </c>
      <c r="D30" s="37" t="s">
        <v>11</v>
      </c>
      <c r="E30" s="37" t="s">
        <v>11</v>
      </c>
      <c r="F30" s="37" t="s">
        <v>11</v>
      </c>
      <c r="G30" s="43">
        <f>SUM(G39,G44)</f>
        <v>11764.2</v>
      </c>
      <c r="H30" s="37" t="s">
        <v>11</v>
      </c>
      <c r="I30" s="37" t="s">
        <v>11</v>
      </c>
      <c r="J30" s="37" t="s">
        <v>11</v>
      </c>
      <c r="K30" s="39">
        <f>AVERAGE(J20:J29)</f>
        <v>93.5</v>
      </c>
    </row>
    <row r="31" spans="1:11">
      <c r="A31" s="91" t="s">
        <v>49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</row>
    <row r="32" spans="1:11" ht="24">
      <c r="A32" s="34" t="s">
        <v>43</v>
      </c>
      <c r="B32" s="35" t="s">
        <v>54</v>
      </c>
      <c r="C32" s="37">
        <v>2774</v>
      </c>
      <c r="D32" s="37">
        <v>2913</v>
      </c>
      <c r="E32" s="40">
        <f t="shared" ref="E32:E38" si="3">IF(C32&gt;D32,C32/D32,D32/C32)*100</f>
        <v>105.01</v>
      </c>
      <c r="F32" s="37" t="s">
        <v>11</v>
      </c>
      <c r="G32" s="38" t="s">
        <v>11</v>
      </c>
      <c r="H32" s="37" t="s">
        <v>11</v>
      </c>
      <c r="I32" s="37" t="s">
        <v>11</v>
      </c>
      <c r="J32" s="37" t="s">
        <v>11</v>
      </c>
      <c r="K32" s="37" t="s">
        <v>11</v>
      </c>
    </row>
    <row r="33" spans="1:11">
      <c r="A33" s="34" t="s">
        <v>44</v>
      </c>
      <c r="B33" s="35" t="s">
        <v>51</v>
      </c>
      <c r="C33" s="37">
        <v>84502.399999999994</v>
      </c>
      <c r="D33" s="37">
        <v>93164</v>
      </c>
      <c r="E33" s="40">
        <f t="shared" si="3"/>
        <v>110.25</v>
      </c>
      <c r="F33" s="37" t="s">
        <v>11</v>
      </c>
      <c r="G33" s="38" t="s">
        <v>11</v>
      </c>
      <c r="H33" s="37" t="s">
        <v>11</v>
      </c>
      <c r="I33" s="37" t="s">
        <v>11</v>
      </c>
      <c r="J33" s="37" t="s">
        <v>11</v>
      </c>
      <c r="K33" s="37" t="s">
        <v>11</v>
      </c>
    </row>
    <row r="34" spans="1:11" ht="24">
      <c r="A34" s="34" t="s">
        <v>45</v>
      </c>
      <c r="B34" s="35" t="s">
        <v>53</v>
      </c>
      <c r="C34" s="37">
        <v>4214</v>
      </c>
      <c r="D34" s="37">
        <v>4424</v>
      </c>
      <c r="E34" s="40">
        <f t="shared" si="3"/>
        <v>104.98</v>
      </c>
      <c r="F34" s="37" t="s">
        <v>11</v>
      </c>
      <c r="G34" s="38" t="s">
        <v>11</v>
      </c>
      <c r="H34" s="37" t="s">
        <v>11</v>
      </c>
      <c r="I34" s="37" t="s">
        <v>11</v>
      </c>
      <c r="J34" s="37" t="s">
        <v>11</v>
      </c>
      <c r="K34" s="37" t="s">
        <v>11</v>
      </c>
    </row>
    <row r="35" spans="1:11" ht="36">
      <c r="A35" s="34" t="s">
        <v>46</v>
      </c>
      <c r="B35" s="35" t="s">
        <v>54</v>
      </c>
      <c r="C35" s="37">
        <v>1950</v>
      </c>
      <c r="D35" s="37">
        <v>2048</v>
      </c>
      <c r="E35" s="40">
        <f t="shared" si="3"/>
        <v>105.03</v>
      </c>
      <c r="F35" s="37"/>
      <c r="G35" s="38"/>
      <c r="H35" s="37"/>
      <c r="I35" s="37"/>
      <c r="J35" s="37"/>
      <c r="K35" s="37"/>
    </row>
    <row r="36" spans="1:11" ht="36">
      <c r="A36" s="34" t="s">
        <v>47</v>
      </c>
      <c r="B36" s="35" t="s">
        <v>54</v>
      </c>
      <c r="C36" s="37">
        <v>3</v>
      </c>
      <c r="D36" s="37">
        <v>0</v>
      </c>
      <c r="E36" s="40">
        <v>0</v>
      </c>
      <c r="F36" s="37"/>
      <c r="G36" s="38"/>
      <c r="H36" s="37"/>
      <c r="I36" s="37"/>
      <c r="J36" s="37"/>
      <c r="K36" s="37"/>
    </row>
    <row r="37" spans="1:11" ht="24">
      <c r="A37" s="34" t="s">
        <v>59</v>
      </c>
      <c r="B37" s="35" t="s">
        <v>52</v>
      </c>
      <c r="C37" s="36">
        <v>516</v>
      </c>
      <c r="D37" s="36">
        <v>549</v>
      </c>
      <c r="E37" s="40">
        <f t="shared" si="3"/>
        <v>106.4</v>
      </c>
      <c r="F37" s="37"/>
      <c r="G37" s="38"/>
      <c r="H37" s="37"/>
      <c r="I37" s="37"/>
      <c r="J37" s="37"/>
      <c r="K37" s="37"/>
    </row>
    <row r="38" spans="1:11" ht="49.5" customHeight="1">
      <c r="A38" s="34" t="s">
        <v>60</v>
      </c>
      <c r="B38" s="35" t="s">
        <v>61</v>
      </c>
      <c r="C38" s="36">
        <v>35.799999999999997</v>
      </c>
      <c r="D38" s="36">
        <v>37</v>
      </c>
      <c r="E38" s="40">
        <f t="shared" si="3"/>
        <v>103.35</v>
      </c>
      <c r="F38" s="37"/>
      <c r="G38" s="38"/>
      <c r="H38" s="37"/>
      <c r="I38" s="37"/>
      <c r="J38" s="37"/>
      <c r="K38" s="37"/>
    </row>
    <row r="39" spans="1:11">
      <c r="A39" s="35" t="s">
        <v>13</v>
      </c>
      <c r="B39" s="35"/>
      <c r="C39" s="37" t="s">
        <v>11</v>
      </c>
      <c r="D39" s="37" t="s">
        <v>11</v>
      </c>
      <c r="E39" s="37" t="s">
        <v>11</v>
      </c>
      <c r="F39" s="40">
        <f>AVERAGE(E32:E38)</f>
        <v>90.72</v>
      </c>
      <c r="G39" s="40">
        <v>0</v>
      </c>
      <c r="H39" s="39">
        <f>G39/G30</f>
        <v>0</v>
      </c>
      <c r="I39" s="39">
        <f>F39*H39</f>
        <v>0</v>
      </c>
      <c r="J39" s="37" t="s">
        <v>11</v>
      </c>
      <c r="K39" s="37" t="s">
        <v>11</v>
      </c>
    </row>
    <row r="40" spans="1:11">
      <c r="A40" s="91" t="s">
        <v>50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1:11" ht="36">
      <c r="A41" s="34" t="s">
        <v>57</v>
      </c>
      <c r="B41" s="35" t="s">
        <v>54</v>
      </c>
      <c r="C41" s="37">
        <v>250</v>
      </c>
      <c r="D41" s="37">
        <v>250</v>
      </c>
      <c r="E41" s="40">
        <f>IF(C41&gt;D41,C41/D41,D41/C41)*100</f>
        <v>100</v>
      </c>
      <c r="F41" s="37" t="s">
        <v>11</v>
      </c>
      <c r="G41" s="38" t="s">
        <v>11</v>
      </c>
      <c r="H41" s="37" t="s">
        <v>11</v>
      </c>
      <c r="I41" s="37" t="s">
        <v>11</v>
      </c>
      <c r="J41" s="37" t="s">
        <v>11</v>
      </c>
      <c r="K41" s="37" t="s">
        <v>11</v>
      </c>
    </row>
    <row r="42" spans="1:11" ht="24">
      <c r="A42" s="34" t="s">
        <v>55</v>
      </c>
      <c r="B42" s="35" t="s">
        <v>54</v>
      </c>
      <c r="C42" s="37">
        <v>90</v>
      </c>
      <c r="D42" s="37">
        <v>90</v>
      </c>
      <c r="E42" s="40">
        <f>IF(C42&gt;D42,C42/D42,D42/C42)*100</f>
        <v>100</v>
      </c>
      <c r="F42" s="37"/>
      <c r="G42" s="38"/>
      <c r="H42" s="37"/>
      <c r="I42" s="37"/>
      <c r="J42" s="37"/>
      <c r="K42" s="37"/>
    </row>
    <row r="43" spans="1:11" ht="36">
      <c r="A43" s="34" t="s">
        <v>56</v>
      </c>
      <c r="B43" s="35" t="s">
        <v>54</v>
      </c>
      <c r="C43" s="37">
        <v>3</v>
      </c>
      <c r="D43" s="37">
        <v>3</v>
      </c>
      <c r="E43" s="40">
        <f>IF(C43&gt;D43,C43/D43,D43/C43)*100</f>
        <v>100</v>
      </c>
      <c r="F43" s="37" t="s">
        <v>11</v>
      </c>
      <c r="G43" s="38" t="s">
        <v>11</v>
      </c>
      <c r="H43" s="37" t="s">
        <v>11</v>
      </c>
      <c r="I43" s="37" t="s">
        <v>11</v>
      </c>
      <c r="J43" s="37" t="s">
        <v>11</v>
      </c>
      <c r="K43" s="37" t="s">
        <v>11</v>
      </c>
    </row>
    <row r="44" spans="1:11">
      <c r="A44" s="35" t="s">
        <v>14</v>
      </c>
      <c r="B44" s="35"/>
      <c r="C44" s="37" t="s">
        <v>11</v>
      </c>
      <c r="D44" s="37" t="s">
        <v>11</v>
      </c>
      <c r="E44" s="37" t="s">
        <v>11</v>
      </c>
      <c r="F44" s="40">
        <f>AVERAGE(E41:E43)</f>
        <v>100</v>
      </c>
      <c r="G44" s="43">
        <v>11764.2</v>
      </c>
      <c r="H44" s="41">
        <f>G44/G30</f>
        <v>1</v>
      </c>
      <c r="I44" s="39">
        <f>F44*H44</f>
        <v>100</v>
      </c>
      <c r="J44" s="37" t="s">
        <v>11</v>
      </c>
      <c r="K44" s="37" t="s">
        <v>11</v>
      </c>
    </row>
    <row r="45" spans="1:11">
      <c r="A45" s="13"/>
      <c r="B45" s="13"/>
      <c r="C45" s="14"/>
      <c r="D45" s="14"/>
      <c r="E45" s="14"/>
      <c r="F45" s="14"/>
      <c r="G45" s="15"/>
      <c r="H45" s="14"/>
      <c r="I45" s="14"/>
      <c r="J45" s="14"/>
      <c r="K45" s="14"/>
    </row>
    <row r="46" spans="1:11">
      <c r="A46" s="16"/>
      <c r="B46" s="16"/>
      <c r="C46" s="16"/>
      <c r="D46" s="16"/>
      <c r="E46" s="16"/>
      <c r="F46" s="16"/>
      <c r="G46" s="17"/>
      <c r="H46" s="16"/>
      <c r="I46" s="16"/>
      <c r="J46" s="16"/>
      <c r="K46" s="16"/>
    </row>
    <row r="47" spans="1:11">
      <c r="A47" s="16"/>
      <c r="B47" s="16"/>
      <c r="C47" s="16"/>
      <c r="D47" s="16"/>
      <c r="E47" s="16"/>
      <c r="F47" s="16"/>
      <c r="G47" s="17"/>
      <c r="H47" s="16"/>
      <c r="I47" s="16"/>
      <c r="J47" s="16"/>
      <c r="K47" s="16"/>
    </row>
    <row r="48" spans="1:11" ht="16.5">
      <c r="A48" s="97" t="s">
        <v>63</v>
      </c>
      <c r="B48" s="97"/>
      <c r="C48" s="97"/>
      <c r="D48" s="8"/>
      <c r="E48" s="8"/>
      <c r="F48" s="8"/>
      <c r="G48" s="9"/>
      <c r="H48" s="8"/>
      <c r="I48" s="8"/>
      <c r="J48" s="98" t="s">
        <v>70</v>
      </c>
      <c r="K48" s="98"/>
    </row>
    <row r="49" spans="1:11">
      <c r="A49" s="16"/>
      <c r="B49" s="16"/>
      <c r="C49" s="16"/>
      <c r="D49" s="16"/>
      <c r="E49" s="16"/>
      <c r="F49" s="16"/>
      <c r="G49" s="17"/>
      <c r="H49" s="16"/>
      <c r="I49" s="16"/>
      <c r="J49" s="16"/>
      <c r="K49" s="16"/>
    </row>
    <row r="50" spans="1:11">
      <c r="A50" s="3"/>
      <c r="B50" s="3"/>
      <c r="C50" s="3"/>
      <c r="D50" s="3"/>
      <c r="E50" s="3"/>
      <c r="F50" s="3"/>
      <c r="G50" s="4"/>
      <c r="H50" s="3"/>
      <c r="I50" s="3"/>
      <c r="J50" s="3"/>
      <c r="K50" s="3"/>
    </row>
    <row r="51" spans="1:11">
      <c r="A51" s="3"/>
      <c r="B51" s="3"/>
      <c r="C51" s="3"/>
      <c r="D51" s="3"/>
      <c r="E51" s="3"/>
      <c r="F51" s="3"/>
      <c r="G51" s="4"/>
      <c r="H51" s="3"/>
      <c r="I51" s="3"/>
      <c r="J51" s="3"/>
      <c r="K51" s="3"/>
    </row>
    <row r="52" spans="1:11">
      <c r="A52" s="3"/>
      <c r="B52" s="3"/>
      <c r="C52" s="3"/>
      <c r="D52" s="3"/>
      <c r="E52" s="3"/>
      <c r="F52" s="3"/>
      <c r="G52" s="4"/>
      <c r="H52" s="3"/>
      <c r="I52" s="3"/>
      <c r="J52" s="3"/>
      <c r="K52" s="3"/>
    </row>
    <row r="53" spans="1:11">
      <c r="A53" s="3"/>
      <c r="B53" s="3"/>
      <c r="C53" s="3"/>
      <c r="D53" s="3"/>
      <c r="E53" s="3"/>
      <c r="F53" s="3"/>
      <c r="G53" s="4"/>
      <c r="H53" s="3"/>
      <c r="I53" s="3"/>
      <c r="J53" s="3"/>
      <c r="K53" s="3"/>
    </row>
    <row r="54" spans="1:11">
      <c r="A54" s="3"/>
      <c r="B54" s="3"/>
      <c r="C54" s="3"/>
      <c r="D54" s="3"/>
      <c r="E54" s="3"/>
      <c r="F54" s="3"/>
      <c r="G54" s="4"/>
      <c r="H54" s="3"/>
      <c r="I54" s="3"/>
      <c r="J54" s="3"/>
      <c r="K54" s="3"/>
    </row>
    <row r="55" spans="1:11">
      <c r="A55" s="3"/>
      <c r="B55" s="3"/>
      <c r="C55" s="3"/>
      <c r="D55" s="3"/>
      <c r="E55" s="3"/>
      <c r="F55" s="3"/>
      <c r="G55" s="4"/>
      <c r="H55" s="3"/>
      <c r="I55" s="3"/>
      <c r="J55" s="3"/>
      <c r="K55" s="3"/>
    </row>
    <row r="56" spans="1:11">
      <c r="A56" s="3"/>
      <c r="B56" s="3"/>
      <c r="C56" s="3"/>
      <c r="D56" s="3"/>
      <c r="E56" s="3"/>
      <c r="F56" s="3"/>
      <c r="G56" s="4"/>
      <c r="H56" s="3"/>
      <c r="I56" s="3"/>
      <c r="J56" s="3"/>
      <c r="K56" s="3"/>
    </row>
    <row r="57" spans="1:11">
      <c r="A57" s="3"/>
      <c r="B57" s="3"/>
      <c r="C57" s="3"/>
      <c r="D57" s="3"/>
      <c r="E57" s="3"/>
      <c r="F57" s="3"/>
      <c r="G57" s="4"/>
      <c r="H57" s="3"/>
      <c r="I57" s="3"/>
      <c r="J57" s="3"/>
      <c r="K57" s="3"/>
    </row>
    <row r="58" spans="1:11">
      <c r="A58" s="3"/>
      <c r="B58" s="3"/>
      <c r="C58" s="3"/>
      <c r="D58" s="3"/>
      <c r="E58" s="3"/>
      <c r="F58" s="3"/>
      <c r="G58" s="4"/>
      <c r="H58" s="3"/>
      <c r="I58" s="3"/>
      <c r="J58" s="3"/>
      <c r="K58" s="3"/>
    </row>
    <row r="59" spans="1:11">
      <c r="A59" s="3"/>
      <c r="B59" s="3"/>
      <c r="C59" s="3"/>
      <c r="D59" s="3"/>
      <c r="E59" s="3"/>
      <c r="F59" s="3"/>
      <c r="G59" s="4"/>
      <c r="H59" s="3"/>
      <c r="I59" s="3"/>
      <c r="J59" s="3"/>
      <c r="K59" s="3"/>
    </row>
    <row r="60" spans="1:11">
      <c r="A60" s="3"/>
      <c r="B60" s="3"/>
      <c r="C60" s="3"/>
      <c r="D60" s="3"/>
      <c r="E60" s="3"/>
      <c r="F60" s="3"/>
      <c r="G60" s="4"/>
      <c r="H60" s="3"/>
      <c r="I60" s="3"/>
      <c r="J60" s="3"/>
      <c r="K60" s="3"/>
    </row>
    <row r="61" spans="1:11">
      <c r="A61" s="3"/>
      <c r="B61" s="3"/>
      <c r="C61" s="3"/>
      <c r="D61" s="3"/>
      <c r="E61" s="3"/>
      <c r="F61" s="3"/>
      <c r="G61" s="4"/>
      <c r="H61" s="3"/>
      <c r="I61" s="3"/>
      <c r="J61" s="3"/>
      <c r="K61" s="3"/>
    </row>
    <row r="62" spans="1:11">
      <c r="A62" s="3"/>
      <c r="B62" s="3"/>
      <c r="C62" s="3"/>
      <c r="D62" s="3"/>
      <c r="E62" s="3"/>
      <c r="F62" s="3"/>
      <c r="G62" s="4"/>
      <c r="H62" s="3"/>
      <c r="I62" s="3"/>
      <c r="J62" s="3"/>
      <c r="K62" s="3"/>
    </row>
    <row r="63" spans="1:11">
      <c r="A63" s="3"/>
      <c r="B63" s="3"/>
      <c r="C63" s="3"/>
      <c r="D63" s="3"/>
      <c r="E63" s="3"/>
      <c r="F63" s="3"/>
      <c r="G63" s="4"/>
      <c r="H63" s="3"/>
      <c r="I63" s="3"/>
      <c r="J63" s="3"/>
      <c r="K63" s="3"/>
    </row>
    <row r="64" spans="1:11">
      <c r="A64" s="3"/>
      <c r="B64" s="3"/>
      <c r="C64" s="3"/>
      <c r="D64" s="3"/>
      <c r="E64" s="3"/>
      <c r="F64" s="3"/>
      <c r="G64" s="4"/>
      <c r="H64" s="3"/>
      <c r="I64" s="3"/>
      <c r="J64" s="3"/>
      <c r="K64" s="3"/>
    </row>
    <row r="65" spans="1:11">
      <c r="A65" s="3"/>
      <c r="B65" s="3"/>
      <c r="C65" s="3"/>
      <c r="D65" s="3"/>
      <c r="E65" s="3"/>
      <c r="F65" s="3"/>
      <c r="G65" s="4"/>
      <c r="H65" s="3"/>
      <c r="I65" s="3"/>
      <c r="J65" s="3"/>
      <c r="K65" s="3"/>
    </row>
    <row r="66" spans="1:11">
      <c r="A66" s="3"/>
      <c r="B66" s="3"/>
      <c r="C66" s="3"/>
      <c r="D66" s="3"/>
      <c r="E66" s="3"/>
      <c r="F66" s="3"/>
      <c r="G66" s="4"/>
      <c r="H66" s="3"/>
      <c r="I66" s="3"/>
      <c r="J66" s="3"/>
      <c r="K66" s="3"/>
    </row>
    <row r="67" spans="1:11">
      <c r="A67" s="3"/>
      <c r="B67" s="3"/>
      <c r="C67" s="3"/>
      <c r="D67" s="3"/>
      <c r="E67" s="3"/>
      <c r="F67" s="3"/>
      <c r="G67" s="4"/>
      <c r="H67" s="3"/>
      <c r="I67" s="3"/>
      <c r="J67" s="3"/>
      <c r="K67" s="3"/>
    </row>
    <row r="68" spans="1:11">
      <c r="A68" s="3"/>
      <c r="B68" s="3"/>
      <c r="C68" s="3"/>
      <c r="D68" s="3"/>
      <c r="E68" s="3"/>
      <c r="F68" s="3"/>
      <c r="G68" s="4"/>
      <c r="H68" s="3"/>
      <c r="I68" s="3"/>
      <c r="J68" s="3"/>
      <c r="K68" s="3"/>
    </row>
    <row r="69" spans="1:11">
      <c r="A69" s="3"/>
      <c r="B69" s="3"/>
      <c r="C69" s="3"/>
      <c r="D69" s="3"/>
      <c r="E69" s="3"/>
      <c r="F69" s="3"/>
      <c r="G69" s="4"/>
      <c r="H69" s="3"/>
      <c r="I69" s="3"/>
      <c r="J69" s="3"/>
      <c r="K69" s="3"/>
    </row>
    <row r="70" spans="1:11">
      <c r="A70" s="3"/>
      <c r="B70" s="3"/>
      <c r="C70" s="3"/>
      <c r="D70" s="3"/>
      <c r="E70" s="3"/>
      <c r="F70" s="3"/>
      <c r="G70" s="4"/>
      <c r="H70" s="3"/>
      <c r="I70" s="3"/>
      <c r="J70" s="3"/>
      <c r="K70" s="3"/>
    </row>
    <row r="71" spans="1:11">
      <c r="A71" s="3"/>
      <c r="B71" s="3"/>
      <c r="C71" s="3"/>
      <c r="D71" s="3"/>
      <c r="E71" s="3"/>
      <c r="F71" s="3"/>
      <c r="G71" s="4"/>
      <c r="H71" s="3"/>
      <c r="I71" s="3"/>
      <c r="J71" s="3"/>
      <c r="K71" s="3"/>
    </row>
    <row r="72" spans="1:11">
      <c r="A72" s="3"/>
      <c r="B72" s="3"/>
      <c r="C72" s="3"/>
      <c r="D72" s="3"/>
      <c r="E72" s="3"/>
      <c r="F72" s="3"/>
      <c r="G72" s="4"/>
      <c r="H72" s="3"/>
      <c r="I72" s="3"/>
      <c r="J72" s="3"/>
      <c r="K72" s="3"/>
    </row>
    <row r="73" spans="1:11">
      <c r="A73" s="3"/>
      <c r="B73" s="3"/>
      <c r="C73" s="3"/>
      <c r="D73" s="3"/>
      <c r="E73" s="3"/>
      <c r="F73" s="3"/>
      <c r="G73" s="4"/>
      <c r="H73" s="3"/>
      <c r="I73" s="3"/>
      <c r="J73" s="3"/>
      <c r="K73" s="3"/>
    </row>
    <row r="74" spans="1:11">
      <c r="A74" s="3"/>
      <c r="B74" s="3"/>
      <c r="C74" s="3"/>
      <c r="D74" s="3"/>
      <c r="E74" s="3"/>
      <c r="F74" s="3"/>
      <c r="G74" s="4"/>
      <c r="H74" s="3"/>
      <c r="I74" s="3"/>
      <c r="J74" s="3"/>
      <c r="K74" s="3"/>
    </row>
    <row r="75" spans="1:11">
      <c r="A75" s="3"/>
      <c r="B75" s="3"/>
      <c r="C75" s="3"/>
      <c r="D75" s="3"/>
      <c r="E75" s="3"/>
      <c r="F75" s="3"/>
      <c r="G75" s="4"/>
      <c r="H75" s="3"/>
      <c r="I75" s="3"/>
      <c r="J75" s="3"/>
      <c r="K75" s="3"/>
    </row>
    <row r="76" spans="1:11">
      <c r="A76" s="3"/>
      <c r="B76" s="3"/>
      <c r="C76" s="3"/>
      <c r="D76" s="3"/>
      <c r="E76" s="3"/>
      <c r="F76" s="3"/>
      <c r="G76" s="4"/>
      <c r="H76" s="3"/>
      <c r="I76" s="3"/>
      <c r="J76" s="3"/>
      <c r="K76" s="3"/>
    </row>
    <row r="77" spans="1:11">
      <c r="A77" s="3"/>
      <c r="B77" s="3"/>
      <c r="C77" s="3"/>
      <c r="D77" s="3"/>
      <c r="E77" s="3"/>
      <c r="F77" s="3"/>
      <c r="G77" s="4"/>
      <c r="H77" s="3"/>
      <c r="I77" s="3"/>
      <c r="J77" s="3"/>
      <c r="K77" s="3"/>
    </row>
    <row r="78" spans="1:11">
      <c r="A78" s="3"/>
      <c r="B78" s="3"/>
      <c r="C78" s="3"/>
      <c r="D78" s="3"/>
      <c r="E78" s="3"/>
      <c r="F78" s="3"/>
      <c r="G78" s="4"/>
      <c r="H78" s="3"/>
      <c r="I78" s="3"/>
      <c r="J78" s="3"/>
      <c r="K78" s="3"/>
    </row>
    <row r="79" spans="1:11">
      <c r="A79" s="3"/>
      <c r="B79" s="3"/>
      <c r="C79" s="3"/>
      <c r="D79" s="3"/>
      <c r="E79" s="3"/>
      <c r="F79" s="3"/>
      <c r="G79" s="4"/>
      <c r="H79" s="3"/>
      <c r="I79" s="3"/>
      <c r="J79" s="3"/>
      <c r="K79" s="3"/>
    </row>
    <row r="80" spans="1:11">
      <c r="A80" s="3"/>
      <c r="B80" s="3"/>
      <c r="C80" s="3"/>
      <c r="D80" s="3"/>
      <c r="E80" s="3"/>
      <c r="F80" s="3"/>
      <c r="G80" s="4"/>
      <c r="H80" s="3"/>
      <c r="I80" s="3"/>
      <c r="J80" s="3"/>
      <c r="K80" s="3"/>
    </row>
    <row r="81" spans="1:11">
      <c r="A81" s="3"/>
      <c r="B81" s="3"/>
      <c r="C81" s="3"/>
      <c r="D81" s="3"/>
      <c r="E81" s="3"/>
      <c r="F81" s="3"/>
      <c r="G81" s="4"/>
      <c r="H81" s="3"/>
      <c r="I81" s="3"/>
      <c r="J81" s="3"/>
      <c r="K81" s="3"/>
    </row>
    <row r="82" spans="1:11">
      <c r="A82" s="3"/>
      <c r="B82" s="3"/>
      <c r="C82" s="3"/>
      <c r="D82" s="3"/>
      <c r="E82" s="3"/>
      <c r="F82" s="3"/>
      <c r="G82" s="4"/>
      <c r="H82" s="3"/>
      <c r="I82" s="3"/>
      <c r="J82" s="3"/>
      <c r="K82" s="3"/>
    </row>
    <row r="83" spans="1:11">
      <c r="A83" s="3"/>
      <c r="B83" s="3"/>
      <c r="C83" s="3"/>
      <c r="D83" s="3"/>
      <c r="E83" s="3"/>
      <c r="F83" s="3"/>
      <c r="G83" s="4"/>
      <c r="H83" s="3"/>
      <c r="I83" s="3"/>
      <c r="J83" s="3"/>
      <c r="K83" s="3"/>
    </row>
    <row r="84" spans="1:11">
      <c r="A84" s="3"/>
      <c r="B84" s="3"/>
      <c r="C84" s="3"/>
      <c r="D84" s="3"/>
      <c r="E84" s="3"/>
      <c r="F84" s="3"/>
      <c r="G84" s="4"/>
      <c r="H84" s="3"/>
      <c r="I84" s="3"/>
      <c r="J84" s="3"/>
      <c r="K84" s="3"/>
    </row>
  </sheetData>
  <mergeCells count="26">
    <mergeCell ref="A48:C48"/>
    <mergeCell ref="J48:K48"/>
    <mergeCell ref="H8:K8"/>
    <mergeCell ref="G14:G17"/>
    <mergeCell ref="F14:F17"/>
    <mergeCell ref="A40:K40"/>
    <mergeCell ref="I14:I17"/>
    <mergeCell ref="J14:J17"/>
    <mergeCell ref="A11:K11"/>
    <mergeCell ref="A12:K12"/>
    <mergeCell ref="D14:D17"/>
    <mergeCell ref="C14:C17"/>
    <mergeCell ref="I1:K1"/>
    <mergeCell ref="H6:K6"/>
    <mergeCell ref="A31:K31"/>
    <mergeCell ref="H14:H17"/>
    <mergeCell ref="A14:A17"/>
    <mergeCell ref="B14:B17"/>
    <mergeCell ref="E14:E17"/>
    <mergeCell ref="K14:K17"/>
    <mergeCell ref="A19:K19"/>
    <mergeCell ref="G7:K7"/>
    <mergeCell ref="H2:K2"/>
    <mergeCell ref="H3:K3"/>
    <mergeCell ref="A10:K10"/>
    <mergeCell ref="F5:K5"/>
  </mergeCells>
  <phoneticPr fontId="0" type="noConversion"/>
  <pageMargins left="0.19685039370078741" right="0.19685039370078741" top="0.98425196850393704" bottom="0.19685039370078741" header="0.51181102362204722" footer="0"/>
  <pageSetup paperSize="9" scale="84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view="pageBreakPreview" topLeftCell="A7" zoomScale="70" zoomScaleNormal="100" zoomScaleSheetLayoutView="70" workbookViewId="0">
      <selection activeCell="D23" sqref="D23"/>
    </sheetView>
  </sheetViews>
  <sheetFormatPr defaultRowHeight="12.75"/>
  <cols>
    <col min="1" max="1" width="48.5703125" style="2" customWidth="1"/>
    <col min="2" max="2" width="7.85546875" style="2" customWidth="1"/>
    <col min="3" max="3" width="11.85546875" style="2" customWidth="1"/>
    <col min="4" max="4" width="14.42578125" style="2" customWidth="1"/>
    <col min="5" max="5" width="14.140625" style="2" customWidth="1"/>
    <col min="6" max="6" width="13.7109375" style="2" customWidth="1"/>
    <col min="7" max="7" width="13" style="5" customWidth="1"/>
    <col min="8" max="8" width="13.42578125" style="2" customWidth="1"/>
    <col min="9" max="9" width="12.28515625" style="2" customWidth="1"/>
    <col min="10" max="10" width="13" style="2" customWidth="1"/>
    <col min="11" max="11" width="16.140625" style="2" customWidth="1"/>
    <col min="12" max="12" width="25.42578125" style="2" customWidth="1"/>
    <col min="13" max="16384" width="9.140625" style="2"/>
  </cols>
  <sheetData>
    <row r="1" spans="1:11" s="24" customFormat="1" ht="58.5" customHeight="1">
      <c r="A1" s="77" t="s">
        <v>82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s="24" customFormat="1" ht="49.5" hidden="1" customHeight="1">
      <c r="A2" s="20"/>
      <c r="B2" s="20"/>
      <c r="C2" s="20"/>
      <c r="D2" s="20"/>
      <c r="E2" s="20"/>
      <c r="F2" s="21"/>
      <c r="G2" s="21"/>
      <c r="H2" s="21"/>
      <c r="I2" s="21"/>
      <c r="J2" s="21"/>
      <c r="K2" s="21"/>
    </row>
    <row r="3" spans="1:11" s="24" customFormat="1" ht="25.5" customHeight="1">
      <c r="A3" s="77" t="s">
        <v>76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s="24" customFormat="1" ht="12.75" customHeigh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s="24" customFormat="1" ht="38.25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11" s="24" customFormat="1" ht="15.75" hidden="1">
      <c r="A6" s="20"/>
      <c r="B6" s="20"/>
      <c r="C6" s="20"/>
      <c r="D6" s="20"/>
      <c r="E6" s="20"/>
      <c r="F6" s="20"/>
      <c r="G6" s="22"/>
      <c r="H6" s="20"/>
      <c r="I6" s="20"/>
      <c r="J6" s="20"/>
      <c r="K6" s="20"/>
    </row>
    <row r="7" spans="1:11" s="24" customFormat="1" ht="15.75">
      <c r="A7" s="82" t="s">
        <v>16</v>
      </c>
      <c r="B7" s="82"/>
      <c r="C7" s="82"/>
      <c r="D7" s="82"/>
      <c r="E7" s="82"/>
      <c r="F7" s="82"/>
      <c r="G7" s="82"/>
      <c r="H7" s="82"/>
      <c r="I7" s="82"/>
      <c r="J7" s="82"/>
      <c r="K7" s="82"/>
    </row>
    <row r="8" spans="1:11" s="24" customFormat="1" ht="15" customHeight="1">
      <c r="A8" s="82" t="s">
        <v>78</v>
      </c>
      <c r="B8" s="82"/>
      <c r="C8" s="82"/>
      <c r="D8" s="82"/>
      <c r="E8" s="82"/>
      <c r="F8" s="82"/>
      <c r="G8" s="82"/>
      <c r="H8" s="82"/>
      <c r="I8" s="82"/>
      <c r="J8" s="82"/>
      <c r="K8" s="82"/>
    </row>
    <row r="9" spans="1:11" s="24" customFormat="1" ht="15.75">
      <c r="A9" s="82" t="s">
        <v>25</v>
      </c>
      <c r="B9" s="82"/>
      <c r="C9" s="82"/>
      <c r="D9" s="82"/>
      <c r="E9" s="82"/>
      <c r="F9" s="82"/>
      <c r="G9" s="82"/>
      <c r="H9" s="82"/>
      <c r="I9" s="82"/>
      <c r="J9" s="82"/>
      <c r="K9" s="82"/>
    </row>
    <row r="10" spans="1:11" ht="15.75" hidden="1">
      <c r="A10" s="20"/>
      <c r="B10" s="20"/>
      <c r="C10" s="20"/>
      <c r="D10" s="20"/>
      <c r="E10" s="20"/>
      <c r="F10" s="20"/>
      <c r="G10" s="22"/>
      <c r="H10" s="20"/>
      <c r="I10" s="20"/>
      <c r="J10" s="20"/>
      <c r="K10" s="20"/>
    </row>
    <row r="11" spans="1:11" ht="45.75" customHeight="1">
      <c r="A11" s="81" t="s">
        <v>0</v>
      </c>
      <c r="B11" s="81" t="s">
        <v>1</v>
      </c>
      <c r="C11" s="81" t="s">
        <v>2</v>
      </c>
      <c r="D11" s="81" t="s">
        <v>3</v>
      </c>
      <c r="E11" s="81" t="s">
        <v>4</v>
      </c>
      <c r="F11" s="81" t="s">
        <v>5</v>
      </c>
      <c r="G11" s="103" t="s">
        <v>6</v>
      </c>
      <c r="H11" s="81" t="s">
        <v>7</v>
      </c>
      <c r="I11" s="81" t="s">
        <v>8</v>
      </c>
      <c r="J11" s="81" t="s">
        <v>9</v>
      </c>
      <c r="K11" s="81" t="s">
        <v>10</v>
      </c>
    </row>
    <row r="12" spans="1:11" ht="73.5" customHeight="1">
      <c r="A12" s="81"/>
      <c r="B12" s="81"/>
      <c r="C12" s="81"/>
      <c r="D12" s="81"/>
      <c r="E12" s="81"/>
      <c r="F12" s="81"/>
      <c r="G12" s="103"/>
      <c r="H12" s="81"/>
      <c r="I12" s="81"/>
      <c r="J12" s="81"/>
      <c r="K12" s="81"/>
    </row>
    <row r="13" spans="1:11" ht="42" customHeight="1">
      <c r="A13" s="81"/>
      <c r="B13" s="81"/>
      <c r="C13" s="81"/>
      <c r="D13" s="81"/>
      <c r="E13" s="81"/>
      <c r="F13" s="81"/>
      <c r="G13" s="103"/>
      <c r="H13" s="81"/>
      <c r="I13" s="81"/>
      <c r="J13" s="81"/>
      <c r="K13" s="81"/>
    </row>
    <row r="14" spans="1:11" ht="54" customHeight="1">
      <c r="A14" s="81"/>
      <c r="B14" s="81"/>
      <c r="C14" s="81"/>
      <c r="D14" s="81"/>
      <c r="E14" s="81"/>
      <c r="F14" s="81"/>
      <c r="G14" s="103"/>
      <c r="H14" s="81"/>
      <c r="I14" s="81"/>
      <c r="J14" s="81"/>
      <c r="K14" s="81"/>
    </row>
    <row r="15" spans="1:11" ht="15.75">
      <c r="A15" s="18">
        <v>1</v>
      </c>
      <c r="B15" s="18">
        <v>2</v>
      </c>
      <c r="C15" s="18">
        <v>3</v>
      </c>
      <c r="D15" s="18">
        <v>4</v>
      </c>
      <c r="E15" s="18">
        <v>5</v>
      </c>
      <c r="F15" s="18">
        <v>6</v>
      </c>
      <c r="G15" s="45">
        <v>7</v>
      </c>
      <c r="H15" s="18">
        <v>8</v>
      </c>
      <c r="I15" s="18">
        <v>9</v>
      </c>
      <c r="J15" s="18">
        <v>10</v>
      </c>
      <c r="K15" s="18">
        <v>11</v>
      </c>
    </row>
    <row r="16" spans="1:11" ht="15.75">
      <c r="A16" s="102" t="s">
        <v>75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</row>
    <row r="17" spans="1:11" ht="31.5">
      <c r="A17" s="46" t="s">
        <v>43</v>
      </c>
      <c r="B17" s="19" t="s">
        <v>52</v>
      </c>
      <c r="C17" s="47">
        <f t="shared" ref="C17:D20" si="0">C30</f>
        <v>2913</v>
      </c>
      <c r="D17" s="47">
        <f t="shared" si="0"/>
        <v>3059</v>
      </c>
      <c r="E17" s="47" t="s">
        <v>11</v>
      </c>
      <c r="F17" s="47" t="s">
        <v>11</v>
      </c>
      <c r="G17" s="48" t="s">
        <v>11</v>
      </c>
      <c r="H17" s="47" t="s">
        <v>11</v>
      </c>
      <c r="I17" s="47" t="s">
        <v>11</v>
      </c>
      <c r="J17" s="44">
        <f t="shared" ref="J17:J26" si="1">IF(C17&gt;D17,C17/D17,D17/C17)*100</f>
        <v>105.01</v>
      </c>
      <c r="K17" s="47" t="s">
        <v>11</v>
      </c>
    </row>
    <row r="18" spans="1:11" ht="31.5">
      <c r="A18" s="46" t="s">
        <v>44</v>
      </c>
      <c r="B18" s="19" t="s">
        <v>51</v>
      </c>
      <c r="C18" s="47">
        <f t="shared" si="0"/>
        <v>93164</v>
      </c>
      <c r="D18" s="47">
        <f>D31</f>
        <v>78995.3</v>
      </c>
      <c r="E18" s="47" t="s">
        <v>11</v>
      </c>
      <c r="F18" s="47" t="s">
        <v>11</v>
      </c>
      <c r="G18" s="48" t="s">
        <v>11</v>
      </c>
      <c r="H18" s="47" t="s">
        <v>11</v>
      </c>
      <c r="I18" s="47" t="s">
        <v>11</v>
      </c>
      <c r="J18" s="44">
        <f t="shared" si="1"/>
        <v>117.94</v>
      </c>
      <c r="K18" s="47" t="s">
        <v>11</v>
      </c>
    </row>
    <row r="19" spans="1:11" ht="32.25" customHeight="1">
      <c r="A19" s="46" t="s">
        <v>45</v>
      </c>
      <c r="B19" s="19" t="s">
        <v>53</v>
      </c>
      <c r="C19" s="47">
        <f t="shared" si="0"/>
        <v>4425</v>
      </c>
      <c r="D19" s="47">
        <f t="shared" si="0"/>
        <v>4646</v>
      </c>
      <c r="E19" s="47" t="s">
        <v>11</v>
      </c>
      <c r="F19" s="47" t="s">
        <v>11</v>
      </c>
      <c r="G19" s="48" t="s">
        <v>11</v>
      </c>
      <c r="H19" s="47" t="s">
        <v>11</v>
      </c>
      <c r="I19" s="47" t="s">
        <v>11</v>
      </c>
      <c r="J19" s="44">
        <f t="shared" si="1"/>
        <v>104.99</v>
      </c>
      <c r="K19" s="47" t="s">
        <v>11</v>
      </c>
    </row>
    <row r="20" spans="1:11" ht="63">
      <c r="A20" s="46" t="s">
        <v>46</v>
      </c>
      <c r="B20" s="19" t="s">
        <v>54</v>
      </c>
      <c r="C20" s="47">
        <f t="shared" si="0"/>
        <v>2048</v>
      </c>
      <c r="D20" s="47">
        <f t="shared" si="0"/>
        <v>2150</v>
      </c>
      <c r="E20" s="47" t="s">
        <v>11</v>
      </c>
      <c r="F20" s="47" t="s">
        <v>11</v>
      </c>
      <c r="G20" s="48" t="s">
        <v>11</v>
      </c>
      <c r="H20" s="47" t="s">
        <v>11</v>
      </c>
      <c r="I20" s="47" t="s">
        <v>11</v>
      </c>
      <c r="J20" s="44">
        <f t="shared" si="1"/>
        <v>104.98</v>
      </c>
      <c r="K20" s="47"/>
    </row>
    <row r="21" spans="1:11" s="7" customFormat="1" ht="47.25">
      <c r="A21" s="46" t="s">
        <v>59</v>
      </c>
      <c r="B21" s="19" t="s">
        <v>52</v>
      </c>
      <c r="C21" s="47">
        <f>C35</f>
        <v>440.19</v>
      </c>
      <c r="D21" s="47">
        <v>566</v>
      </c>
      <c r="E21" s="47"/>
      <c r="F21" s="47"/>
      <c r="G21" s="48"/>
      <c r="H21" s="47"/>
      <c r="I21" s="47"/>
      <c r="J21" s="44">
        <f t="shared" si="1"/>
        <v>128.58000000000001</v>
      </c>
      <c r="K21" s="47"/>
    </row>
    <row r="22" spans="1:11" s="7" customFormat="1" ht="94.5">
      <c r="A22" s="46" t="s">
        <v>60</v>
      </c>
      <c r="B22" s="19" t="s">
        <v>61</v>
      </c>
      <c r="C22" s="47">
        <f>C36</f>
        <v>24.2</v>
      </c>
      <c r="D22" s="47">
        <f>D35</f>
        <v>465.09</v>
      </c>
      <c r="E22" s="47"/>
      <c r="F22" s="47"/>
      <c r="G22" s="48"/>
      <c r="H22" s="47"/>
      <c r="I22" s="47"/>
      <c r="J22" s="44">
        <f t="shared" si="1"/>
        <v>1921.86</v>
      </c>
      <c r="K22" s="47"/>
    </row>
    <row r="23" spans="1:11" ht="63">
      <c r="A23" s="46" t="s">
        <v>47</v>
      </c>
      <c r="B23" s="19" t="s">
        <v>54</v>
      </c>
      <c r="C23" s="47">
        <v>0</v>
      </c>
      <c r="D23" s="47">
        <v>0</v>
      </c>
      <c r="E23" s="47"/>
      <c r="F23" s="47"/>
      <c r="G23" s="48"/>
      <c r="H23" s="47"/>
      <c r="I23" s="47"/>
      <c r="J23" s="44">
        <v>0</v>
      </c>
      <c r="K23" s="47"/>
    </row>
    <row r="24" spans="1:11" ht="99" customHeight="1">
      <c r="A24" s="46" t="s">
        <v>69</v>
      </c>
      <c r="B24" s="19" t="s">
        <v>54</v>
      </c>
      <c r="C24" s="47">
        <v>0</v>
      </c>
      <c r="D24" s="47">
        <v>0</v>
      </c>
      <c r="E24" s="47"/>
      <c r="F24" s="47"/>
      <c r="G24" s="48"/>
      <c r="H24" s="47"/>
      <c r="I24" s="47"/>
      <c r="J24" s="49">
        <v>0</v>
      </c>
      <c r="K24" s="47"/>
    </row>
    <row r="25" spans="1:11" ht="63">
      <c r="A25" s="46" t="s">
        <v>48</v>
      </c>
      <c r="B25" s="19" t="s">
        <v>54</v>
      </c>
      <c r="C25" s="47">
        <f t="shared" ref="C25:D27" si="2">C40</f>
        <v>250</v>
      </c>
      <c r="D25" s="47">
        <f t="shared" si="2"/>
        <v>250</v>
      </c>
      <c r="E25" s="47" t="s">
        <v>11</v>
      </c>
      <c r="F25" s="47" t="s">
        <v>11</v>
      </c>
      <c r="G25" s="48" t="s">
        <v>11</v>
      </c>
      <c r="H25" s="47" t="s">
        <v>11</v>
      </c>
      <c r="I25" s="47" t="s">
        <v>11</v>
      </c>
      <c r="J25" s="44">
        <f t="shared" si="1"/>
        <v>100</v>
      </c>
      <c r="K25" s="47" t="s">
        <v>11</v>
      </c>
    </row>
    <row r="26" spans="1:11" ht="41.25" customHeight="1">
      <c r="A26" s="46" t="s">
        <v>55</v>
      </c>
      <c r="B26" s="19" t="s">
        <v>54</v>
      </c>
      <c r="C26" s="47">
        <f t="shared" si="2"/>
        <v>90</v>
      </c>
      <c r="D26" s="47">
        <f t="shared" si="2"/>
        <v>90</v>
      </c>
      <c r="E26" s="47" t="s">
        <v>11</v>
      </c>
      <c r="F26" s="47" t="s">
        <v>11</v>
      </c>
      <c r="G26" s="48" t="s">
        <v>11</v>
      </c>
      <c r="H26" s="47" t="s">
        <v>11</v>
      </c>
      <c r="I26" s="47" t="s">
        <v>11</v>
      </c>
      <c r="J26" s="44">
        <f t="shared" si="1"/>
        <v>100</v>
      </c>
      <c r="K26" s="47" t="s">
        <v>11</v>
      </c>
    </row>
    <row r="27" spans="1:11" ht="47.25">
      <c r="A27" s="46" t="s">
        <v>56</v>
      </c>
      <c r="B27" s="19" t="s">
        <v>54</v>
      </c>
      <c r="C27" s="47">
        <f t="shared" si="2"/>
        <v>3</v>
      </c>
      <c r="D27" s="47">
        <f t="shared" si="2"/>
        <v>3</v>
      </c>
      <c r="E27" s="47" t="s">
        <v>11</v>
      </c>
      <c r="F27" s="47" t="s">
        <v>11</v>
      </c>
      <c r="G27" s="48" t="s">
        <v>11</v>
      </c>
      <c r="H27" s="47" t="s">
        <v>11</v>
      </c>
      <c r="I27" s="47" t="s">
        <v>11</v>
      </c>
      <c r="J27" s="44">
        <v>100</v>
      </c>
      <c r="K27" s="47" t="s">
        <v>11</v>
      </c>
    </row>
    <row r="28" spans="1:11" ht="15.75">
      <c r="A28" s="19" t="s">
        <v>12</v>
      </c>
      <c r="B28" s="19" t="s">
        <v>54</v>
      </c>
      <c r="C28" s="47" t="s">
        <v>11</v>
      </c>
      <c r="D28" s="47" t="s">
        <v>11</v>
      </c>
      <c r="E28" s="47" t="s">
        <v>11</v>
      </c>
      <c r="F28" s="47" t="s">
        <v>11</v>
      </c>
      <c r="G28" s="48">
        <f>SUM(G38,G43)</f>
        <v>10635.76</v>
      </c>
      <c r="H28" s="47" t="s">
        <v>11</v>
      </c>
      <c r="I28" s="47" t="s">
        <v>11</v>
      </c>
      <c r="J28" s="47" t="s">
        <v>11</v>
      </c>
      <c r="K28" s="44">
        <f>AVERAGE(J17:J27)</f>
        <v>253.03</v>
      </c>
    </row>
    <row r="29" spans="1:11" ht="15.75">
      <c r="A29" s="101" t="s">
        <v>49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</row>
    <row r="30" spans="1:11" ht="31.5">
      <c r="A30" s="50" t="s">
        <v>43</v>
      </c>
      <c r="B30" s="51" t="s">
        <v>54</v>
      </c>
      <c r="C30" s="47">
        <v>2913</v>
      </c>
      <c r="D30" s="47">
        <v>3059</v>
      </c>
      <c r="E30" s="48">
        <f t="shared" ref="E30:E36" si="3">IF(C30&gt;D30,C30/D30,D30/C30)*100</f>
        <v>105.01</v>
      </c>
      <c r="F30" s="47" t="s">
        <v>11</v>
      </c>
      <c r="G30" s="48" t="s">
        <v>11</v>
      </c>
      <c r="H30" s="47" t="s">
        <v>11</v>
      </c>
      <c r="I30" s="47" t="s">
        <v>11</v>
      </c>
      <c r="J30" s="47" t="s">
        <v>11</v>
      </c>
      <c r="K30" s="47" t="s">
        <v>11</v>
      </c>
    </row>
    <row r="31" spans="1:11" ht="31.5">
      <c r="A31" s="50" t="s">
        <v>44</v>
      </c>
      <c r="B31" s="51" t="s">
        <v>51</v>
      </c>
      <c r="C31" s="47">
        <v>93164</v>
      </c>
      <c r="D31" s="47">
        <v>78995.3</v>
      </c>
      <c r="E31" s="48">
        <f t="shared" si="3"/>
        <v>117.94</v>
      </c>
      <c r="F31" s="47" t="s">
        <v>11</v>
      </c>
      <c r="G31" s="48" t="s">
        <v>11</v>
      </c>
      <c r="H31" s="47" t="s">
        <v>11</v>
      </c>
      <c r="I31" s="47" t="s">
        <v>11</v>
      </c>
      <c r="J31" s="47" t="s">
        <v>11</v>
      </c>
      <c r="K31" s="47" t="s">
        <v>11</v>
      </c>
    </row>
    <row r="32" spans="1:11" ht="47.25">
      <c r="A32" s="50" t="s">
        <v>45</v>
      </c>
      <c r="B32" s="51" t="s">
        <v>53</v>
      </c>
      <c r="C32" s="47">
        <v>4425</v>
      </c>
      <c r="D32" s="47">
        <v>4646</v>
      </c>
      <c r="E32" s="48">
        <f t="shared" si="3"/>
        <v>104.99</v>
      </c>
      <c r="F32" s="47" t="s">
        <v>11</v>
      </c>
      <c r="G32" s="48" t="s">
        <v>11</v>
      </c>
      <c r="H32" s="47" t="s">
        <v>11</v>
      </c>
      <c r="I32" s="47" t="s">
        <v>11</v>
      </c>
      <c r="J32" s="47" t="s">
        <v>11</v>
      </c>
      <c r="K32" s="47" t="s">
        <v>11</v>
      </c>
    </row>
    <row r="33" spans="1:11" ht="63">
      <c r="A33" s="50" t="s">
        <v>46</v>
      </c>
      <c r="B33" s="51" t="s">
        <v>54</v>
      </c>
      <c r="C33" s="47">
        <v>2048</v>
      </c>
      <c r="D33" s="47">
        <v>2150</v>
      </c>
      <c r="E33" s="48">
        <f t="shared" si="3"/>
        <v>104.98</v>
      </c>
      <c r="F33" s="47"/>
      <c r="G33" s="48"/>
      <c r="H33" s="47"/>
      <c r="I33" s="47"/>
      <c r="J33" s="47"/>
      <c r="K33" s="47"/>
    </row>
    <row r="34" spans="1:11" ht="63">
      <c r="A34" s="50" t="s">
        <v>47</v>
      </c>
      <c r="B34" s="51" t="s">
        <v>54</v>
      </c>
      <c r="C34" s="47">
        <v>0</v>
      </c>
      <c r="D34" s="47">
        <v>0</v>
      </c>
      <c r="E34" s="48">
        <v>0</v>
      </c>
      <c r="F34" s="47"/>
      <c r="G34" s="48"/>
      <c r="H34" s="47"/>
      <c r="I34" s="47"/>
      <c r="J34" s="47"/>
      <c r="K34" s="47"/>
    </row>
    <row r="35" spans="1:11" ht="47.25">
      <c r="A35" s="46" t="s">
        <v>59</v>
      </c>
      <c r="B35" s="19" t="s">
        <v>52</v>
      </c>
      <c r="C35" s="59">
        <v>440.19</v>
      </c>
      <c r="D35" s="59">
        <v>465.09</v>
      </c>
      <c r="E35" s="48">
        <f t="shared" si="3"/>
        <v>105.66</v>
      </c>
      <c r="F35" s="47"/>
      <c r="G35" s="48"/>
      <c r="H35" s="47"/>
      <c r="I35" s="47"/>
      <c r="J35" s="47"/>
      <c r="K35" s="47"/>
    </row>
    <row r="36" spans="1:11" ht="94.5">
      <c r="A36" s="46" t="s">
        <v>60</v>
      </c>
      <c r="B36" s="19" t="s">
        <v>61</v>
      </c>
      <c r="C36" s="59">
        <v>24.2</v>
      </c>
      <c r="D36" s="59">
        <v>26.2</v>
      </c>
      <c r="E36" s="48">
        <f t="shared" si="3"/>
        <v>108.26</v>
      </c>
      <c r="F36" s="47"/>
      <c r="G36" s="48"/>
      <c r="H36" s="47"/>
      <c r="I36" s="47"/>
      <c r="J36" s="47"/>
      <c r="K36" s="47"/>
    </row>
    <row r="37" spans="1:11" ht="94.5">
      <c r="A37" s="46" t="s">
        <v>69</v>
      </c>
      <c r="B37" s="19" t="s">
        <v>54</v>
      </c>
      <c r="C37" s="47">
        <v>0</v>
      </c>
      <c r="D37" s="47">
        <v>0</v>
      </c>
      <c r="E37" s="48">
        <v>0</v>
      </c>
      <c r="F37" s="47"/>
      <c r="G37" s="48"/>
      <c r="H37" s="47"/>
      <c r="I37" s="47"/>
      <c r="J37" s="47"/>
      <c r="K37" s="47"/>
    </row>
    <row r="38" spans="1:11" ht="15.75">
      <c r="A38" s="51" t="s">
        <v>13</v>
      </c>
      <c r="B38" s="51"/>
      <c r="C38" s="47" t="s">
        <v>11</v>
      </c>
      <c r="D38" s="47" t="s">
        <v>11</v>
      </c>
      <c r="E38" s="47" t="s">
        <v>11</v>
      </c>
      <c r="F38" s="48">
        <f>AVERAGE(E30:E37)</f>
        <v>80.86</v>
      </c>
      <c r="G38" s="48">
        <v>0</v>
      </c>
      <c r="H38" s="52">
        <f>G38/G28</f>
        <v>0</v>
      </c>
      <c r="I38" s="44">
        <f>F38*H38</f>
        <v>0</v>
      </c>
      <c r="J38" s="47" t="s">
        <v>11</v>
      </c>
      <c r="K38" s="47" t="s">
        <v>11</v>
      </c>
    </row>
    <row r="39" spans="1:11" ht="12.75" customHeight="1">
      <c r="A39" s="101" t="s">
        <v>50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1:11" ht="63">
      <c r="A40" s="50" t="s">
        <v>57</v>
      </c>
      <c r="B40" s="51" t="s">
        <v>54</v>
      </c>
      <c r="C40" s="47">
        <v>250</v>
      </c>
      <c r="D40" s="47">
        <v>250</v>
      </c>
      <c r="E40" s="48">
        <f>IF(C40&gt;D40,C40/D40,D40/C40)*100</f>
        <v>100</v>
      </c>
      <c r="F40" s="47" t="s">
        <v>11</v>
      </c>
      <c r="G40" s="48" t="s">
        <v>11</v>
      </c>
      <c r="H40" s="47" t="s">
        <v>11</v>
      </c>
      <c r="I40" s="47" t="s">
        <v>11</v>
      </c>
      <c r="J40" s="47" t="s">
        <v>11</v>
      </c>
      <c r="K40" s="47" t="s">
        <v>11</v>
      </c>
    </row>
    <row r="41" spans="1:11" ht="47.25">
      <c r="A41" s="50" t="s">
        <v>55</v>
      </c>
      <c r="B41" s="51" t="s">
        <v>54</v>
      </c>
      <c r="C41" s="47">
        <v>90</v>
      </c>
      <c r="D41" s="47">
        <v>90</v>
      </c>
      <c r="E41" s="48">
        <f>IF(C41&gt;D41,C41/D41,D41/C41)*100</f>
        <v>100</v>
      </c>
      <c r="F41" s="47" t="s">
        <v>11</v>
      </c>
      <c r="G41" s="48" t="s">
        <v>11</v>
      </c>
      <c r="H41" s="47" t="s">
        <v>11</v>
      </c>
      <c r="I41" s="47" t="s">
        <v>11</v>
      </c>
      <c r="J41" s="47" t="s">
        <v>11</v>
      </c>
      <c r="K41" s="47" t="s">
        <v>11</v>
      </c>
    </row>
    <row r="42" spans="1:11" ht="47.25">
      <c r="A42" s="50" t="s">
        <v>56</v>
      </c>
      <c r="B42" s="51" t="s">
        <v>54</v>
      </c>
      <c r="C42" s="47">
        <v>3</v>
      </c>
      <c r="D42" s="47">
        <v>3</v>
      </c>
      <c r="E42" s="48">
        <f>IF(C42&gt;D42,C42/D42,D42/C42)*100</f>
        <v>100</v>
      </c>
      <c r="F42" s="47"/>
      <c r="G42" s="48"/>
      <c r="H42" s="47"/>
      <c r="I42" s="47"/>
      <c r="J42" s="47"/>
      <c r="K42" s="47"/>
    </row>
    <row r="43" spans="1:11" ht="15.75">
      <c r="A43" s="51" t="s">
        <v>14</v>
      </c>
      <c r="B43" s="51"/>
      <c r="C43" s="47" t="s">
        <v>11</v>
      </c>
      <c r="D43" s="47" t="s">
        <v>11</v>
      </c>
      <c r="E43" s="47" t="s">
        <v>11</v>
      </c>
      <c r="F43" s="48">
        <f>AVERAGE(E40:E42)</f>
        <v>100</v>
      </c>
      <c r="G43" s="48">
        <v>10635.76</v>
      </c>
      <c r="H43" s="52">
        <f>G43/G28</f>
        <v>1</v>
      </c>
      <c r="I43" s="44">
        <f>F43*H43</f>
        <v>100</v>
      </c>
      <c r="J43" s="47" t="s">
        <v>11</v>
      </c>
      <c r="K43" s="47" t="s">
        <v>11</v>
      </c>
    </row>
    <row r="44" spans="1:11" ht="15.75">
      <c r="B44" s="53"/>
      <c r="C44" s="54"/>
      <c r="D44" s="54"/>
      <c r="E44" s="54"/>
      <c r="F44" s="54"/>
      <c r="G44" s="55"/>
      <c r="H44" s="54"/>
      <c r="I44" s="54"/>
      <c r="J44" s="54"/>
      <c r="K44" s="53" t="s">
        <v>74</v>
      </c>
    </row>
    <row r="45" spans="1:11" ht="15.75" hidden="1">
      <c r="A45" s="20"/>
      <c r="B45" s="20"/>
      <c r="C45" s="20"/>
      <c r="D45" s="20"/>
      <c r="E45" s="20"/>
      <c r="F45" s="20"/>
      <c r="G45" s="22"/>
      <c r="H45" s="20"/>
      <c r="I45" s="20"/>
      <c r="J45" s="20"/>
      <c r="K45" s="20"/>
    </row>
    <row r="46" spans="1:11" s="25" customFormat="1" ht="18">
      <c r="A46" s="100" t="s">
        <v>68</v>
      </c>
      <c r="B46" s="100"/>
      <c r="C46" s="100"/>
      <c r="D46" s="20"/>
      <c r="E46" s="20"/>
      <c r="F46" s="20"/>
      <c r="G46" s="22"/>
      <c r="H46" s="20"/>
      <c r="I46" s="20"/>
      <c r="J46" s="76" t="s">
        <v>70</v>
      </c>
      <c r="K46" s="76"/>
    </row>
    <row r="47" spans="1:11">
      <c r="A47" s="16"/>
      <c r="B47" s="16"/>
      <c r="C47" s="16"/>
      <c r="D47" s="16"/>
      <c r="E47" s="16"/>
      <c r="F47" s="16"/>
      <c r="G47" s="17"/>
      <c r="H47" s="16"/>
      <c r="I47" s="16"/>
      <c r="J47" s="16"/>
      <c r="K47" s="16"/>
    </row>
    <row r="48" spans="1:11">
      <c r="A48" s="16"/>
      <c r="B48" s="16"/>
      <c r="C48" s="16"/>
      <c r="D48" s="16"/>
      <c r="E48" s="16"/>
      <c r="F48" s="16"/>
      <c r="G48" s="17"/>
      <c r="H48" s="16"/>
      <c r="I48" s="16"/>
      <c r="J48" s="16"/>
      <c r="K48" s="16"/>
    </row>
    <row r="49" spans="1:11">
      <c r="A49" s="16"/>
      <c r="B49" s="16"/>
      <c r="C49" s="16"/>
      <c r="D49" s="16"/>
      <c r="E49" s="16"/>
      <c r="F49" s="16"/>
      <c r="G49" s="17"/>
      <c r="H49" s="16"/>
      <c r="I49" s="16"/>
      <c r="J49" s="16"/>
      <c r="K49" s="16"/>
    </row>
    <row r="50" spans="1:11">
      <c r="A50" s="16"/>
      <c r="B50" s="16"/>
      <c r="C50" s="16"/>
      <c r="D50" s="16"/>
      <c r="E50" s="16"/>
      <c r="F50" s="16"/>
      <c r="G50" s="17"/>
      <c r="H50" s="16"/>
      <c r="I50" s="16"/>
      <c r="J50" s="16"/>
      <c r="K50" s="16"/>
    </row>
    <row r="51" spans="1:11">
      <c r="A51" s="16"/>
      <c r="B51" s="16"/>
      <c r="C51" s="16"/>
      <c r="D51" s="16"/>
      <c r="E51" s="16"/>
      <c r="F51" s="16"/>
      <c r="G51" s="17"/>
      <c r="H51" s="16"/>
      <c r="I51" s="16"/>
      <c r="J51" s="16"/>
      <c r="K51" s="16"/>
    </row>
    <row r="52" spans="1:11">
      <c r="A52" s="16"/>
      <c r="B52" s="16"/>
      <c r="C52" s="16"/>
      <c r="D52" s="16"/>
      <c r="E52" s="16"/>
      <c r="F52" s="16"/>
      <c r="G52" s="17"/>
      <c r="H52" s="16"/>
      <c r="I52" s="16"/>
      <c r="J52" s="16"/>
      <c r="K52" s="16"/>
    </row>
    <row r="53" spans="1:11">
      <c r="A53" s="3"/>
      <c r="B53" s="3"/>
      <c r="C53" s="3"/>
      <c r="D53" s="3"/>
      <c r="E53" s="3"/>
      <c r="F53" s="3"/>
      <c r="G53" s="4"/>
      <c r="H53" s="3"/>
      <c r="I53" s="3"/>
      <c r="J53" s="3"/>
      <c r="K53" s="3"/>
    </row>
    <row r="54" spans="1:11">
      <c r="A54" s="3"/>
      <c r="B54" s="3"/>
      <c r="C54" s="3"/>
      <c r="D54" s="3"/>
      <c r="E54" s="3"/>
      <c r="F54" s="3"/>
      <c r="G54" s="4"/>
      <c r="H54" s="3"/>
      <c r="I54" s="3"/>
      <c r="J54" s="3"/>
      <c r="K54" s="3"/>
    </row>
    <row r="55" spans="1:11">
      <c r="A55" s="3"/>
      <c r="B55" s="3"/>
      <c r="C55" s="3"/>
      <c r="D55" s="3"/>
      <c r="E55" s="3"/>
      <c r="F55" s="3"/>
      <c r="G55" s="4"/>
      <c r="H55" s="3"/>
      <c r="I55" s="3"/>
      <c r="J55" s="3"/>
      <c r="K55" s="3"/>
    </row>
    <row r="56" spans="1:11">
      <c r="A56" s="3"/>
      <c r="B56" s="3"/>
      <c r="C56" s="3"/>
      <c r="D56" s="3"/>
      <c r="E56" s="3"/>
      <c r="F56" s="3"/>
      <c r="G56" s="4"/>
      <c r="H56" s="3"/>
      <c r="I56" s="3"/>
      <c r="J56" s="3"/>
      <c r="K56" s="3"/>
    </row>
    <row r="57" spans="1:11">
      <c r="A57" s="3"/>
      <c r="B57" s="3"/>
      <c r="C57" s="3"/>
      <c r="D57" s="3"/>
      <c r="E57" s="3"/>
      <c r="F57" s="3"/>
      <c r="G57" s="4"/>
      <c r="H57" s="3"/>
      <c r="I57" s="3"/>
      <c r="J57" s="3"/>
      <c r="K57" s="3"/>
    </row>
    <row r="58" spans="1:11">
      <c r="A58" s="3"/>
      <c r="B58" s="3"/>
      <c r="C58" s="3"/>
      <c r="D58" s="3"/>
      <c r="E58" s="3"/>
      <c r="F58" s="3"/>
      <c r="G58" s="4"/>
      <c r="H58" s="3"/>
      <c r="I58" s="3"/>
      <c r="J58" s="3"/>
      <c r="K58" s="3"/>
    </row>
    <row r="59" spans="1:11">
      <c r="A59" s="3"/>
      <c r="B59" s="3"/>
      <c r="C59" s="3"/>
      <c r="D59" s="3"/>
      <c r="E59" s="3"/>
      <c r="F59" s="3"/>
      <c r="G59" s="4"/>
      <c r="H59" s="3"/>
      <c r="I59" s="3"/>
      <c r="J59" s="3"/>
      <c r="K59" s="3"/>
    </row>
    <row r="60" spans="1:11">
      <c r="A60" s="3"/>
      <c r="B60" s="3"/>
      <c r="C60" s="3"/>
      <c r="D60" s="3"/>
      <c r="E60" s="3"/>
      <c r="F60" s="3"/>
      <c r="G60" s="4"/>
      <c r="H60" s="3"/>
      <c r="I60" s="3"/>
      <c r="J60" s="3"/>
      <c r="K60" s="3"/>
    </row>
    <row r="61" spans="1:11">
      <c r="A61" s="3"/>
      <c r="B61" s="3"/>
      <c r="C61" s="3"/>
      <c r="D61" s="3"/>
      <c r="E61" s="3"/>
      <c r="F61" s="3"/>
      <c r="G61" s="4"/>
      <c r="H61" s="3"/>
      <c r="I61" s="3"/>
      <c r="J61" s="3"/>
      <c r="K61" s="3"/>
    </row>
    <row r="62" spans="1:11">
      <c r="A62" s="3"/>
      <c r="B62" s="3"/>
      <c r="C62" s="3"/>
      <c r="D62" s="3"/>
      <c r="E62" s="3"/>
      <c r="F62" s="3"/>
      <c r="G62" s="4"/>
      <c r="H62" s="3"/>
      <c r="I62" s="3"/>
      <c r="J62" s="3"/>
      <c r="K62" s="3"/>
    </row>
    <row r="63" spans="1:11">
      <c r="A63" s="3"/>
      <c r="B63" s="3"/>
      <c r="C63" s="3"/>
      <c r="D63" s="3"/>
      <c r="E63" s="3"/>
      <c r="F63" s="3"/>
      <c r="G63" s="4"/>
      <c r="H63" s="3"/>
      <c r="I63" s="3"/>
      <c r="J63" s="3"/>
      <c r="K63" s="3"/>
    </row>
    <row r="64" spans="1:11">
      <c r="A64" s="3"/>
      <c r="B64" s="3"/>
      <c r="C64" s="3"/>
      <c r="D64" s="3"/>
      <c r="E64" s="3"/>
      <c r="F64" s="3"/>
      <c r="G64" s="4"/>
      <c r="H64" s="3"/>
      <c r="I64" s="3"/>
      <c r="J64" s="3"/>
      <c r="K64" s="3"/>
    </row>
    <row r="65" spans="1:11">
      <c r="A65" s="3"/>
      <c r="B65" s="3"/>
      <c r="C65" s="3"/>
      <c r="D65" s="3"/>
      <c r="E65" s="3"/>
      <c r="F65" s="3"/>
      <c r="G65" s="4"/>
      <c r="H65" s="3"/>
      <c r="I65" s="3"/>
      <c r="J65" s="3"/>
      <c r="K65" s="3"/>
    </row>
    <row r="66" spans="1:11">
      <c r="A66" s="3"/>
      <c r="B66" s="3"/>
      <c r="C66" s="3"/>
      <c r="D66" s="3"/>
      <c r="E66" s="3"/>
      <c r="F66" s="3"/>
      <c r="G66" s="4"/>
      <c r="H66" s="3"/>
      <c r="I66" s="3"/>
      <c r="J66" s="3"/>
      <c r="K66" s="3"/>
    </row>
    <row r="67" spans="1:11">
      <c r="A67" s="3"/>
      <c r="B67" s="3"/>
      <c r="C67" s="3"/>
      <c r="D67" s="3"/>
      <c r="E67" s="3"/>
      <c r="F67" s="3"/>
      <c r="G67" s="4"/>
      <c r="H67" s="3"/>
      <c r="I67" s="3"/>
      <c r="J67" s="3"/>
      <c r="K67" s="3"/>
    </row>
    <row r="68" spans="1:11">
      <c r="A68" s="3"/>
      <c r="B68" s="3"/>
      <c r="C68" s="3"/>
      <c r="D68" s="3"/>
      <c r="E68" s="3"/>
      <c r="F68" s="3"/>
      <c r="G68" s="4"/>
      <c r="H68" s="3"/>
      <c r="I68" s="3"/>
      <c r="J68" s="3"/>
      <c r="K68" s="3"/>
    </row>
    <row r="69" spans="1:11">
      <c r="A69" s="3"/>
      <c r="B69" s="3"/>
      <c r="C69" s="3"/>
      <c r="D69" s="3"/>
      <c r="E69" s="3"/>
      <c r="F69" s="3"/>
      <c r="G69" s="4"/>
      <c r="H69" s="3"/>
      <c r="I69" s="3"/>
      <c r="J69" s="3"/>
      <c r="K69" s="3"/>
    </row>
    <row r="70" spans="1:11">
      <c r="A70" s="3"/>
      <c r="B70" s="3"/>
      <c r="C70" s="3"/>
      <c r="D70" s="3"/>
      <c r="E70" s="3"/>
      <c r="F70" s="3"/>
      <c r="G70" s="4"/>
      <c r="H70" s="3"/>
      <c r="I70" s="3"/>
      <c r="J70" s="3"/>
      <c r="K70" s="3"/>
    </row>
    <row r="71" spans="1:11">
      <c r="A71" s="3"/>
      <c r="B71" s="3"/>
      <c r="C71" s="3"/>
      <c r="D71" s="3"/>
      <c r="E71" s="3"/>
      <c r="F71" s="3"/>
      <c r="G71" s="4"/>
      <c r="H71" s="3"/>
      <c r="I71" s="3"/>
      <c r="J71" s="3"/>
      <c r="K71" s="3"/>
    </row>
    <row r="72" spans="1:11">
      <c r="A72" s="3"/>
      <c r="B72" s="3"/>
      <c r="C72" s="3"/>
      <c r="D72" s="3"/>
      <c r="E72" s="3"/>
      <c r="F72" s="3"/>
      <c r="G72" s="4"/>
      <c r="H72" s="3"/>
      <c r="I72" s="3"/>
      <c r="J72" s="3"/>
      <c r="K72" s="3"/>
    </row>
    <row r="73" spans="1:11">
      <c r="A73" s="3"/>
      <c r="B73" s="3"/>
      <c r="C73" s="3"/>
      <c r="D73" s="3"/>
      <c r="E73" s="3"/>
      <c r="F73" s="3"/>
      <c r="G73" s="4"/>
      <c r="H73" s="3"/>
      <c r="I73" s="3"/>
      <c r="J73" s="3"/>
      <c r="K73" s="3"/>
    </row>
    <row r="74" spans="1:11">
      <c r="A74" s="3"/>
      <c r="B74" s="3"/>
      <c r="C74" s="3"/>
      <c r="D74" s="3"/>
      <c r="E74" s="3"/>
      <c r="F74" s="3"/>
      <c r="G74" s="4"/>
      <c r="H74" s="3"/>
      <c r="I74" s="3"/>
      <c r="J74" s="3"/>
      <c r="K74" s="3"/>
    </row>
    <row r="75" spans="1:11">
      <c r="A75" s="3"/>
      <c r="B75" s="3"/>
      <c r="C75" s="3"/>
      <c r="D75" s="3"/>
      <c r="E75" s="3"/>
      <c r="F75" s="3"/>
      <c r="G75" s="4"/>
      <c r="H75" s="3"/>
      <c r="I75" s="3"/>
      <c r="J75" s="3"/>
      <c r="K75" s="3"/>
    </row>
    <row r="76" spans="1:11">
      <c r="A76" s="3"/>
      <c r="B76" s="3"/>
      <c r="C76" s="3"/>
      <c r="D76" s="3"/>
      <c r="E76" s="3"/>
      <c r="F76" s="3"/>
      <c r="G76" s="4"/>
      <c r="H76" s="3"/>
      <c r="I76" s="3"/>
      <c r="J76" s="3"/>
      <c r="K76" s="3"/>
    </row>
    <row r="77" spans="1:11">
      <c r="A77" s="3"/>
      <c r="B77" s="3"/>
      <c r="C77" s="3"/>
      <c r="D77" s="3"/>
      <c r="E77" s="3"/>
      <c r="F77" s="3"/>
      <c r="G77" s="4"/>
      <c r="H77" s="3"/>
      <c r="I77" s="3"/>
      <c r="J77" s="3"/>
      <c r="K77" s="3"/>
    </row>
    <row r="78" spans="1:11">
      <c r="A78" s="3"/>
      <c r="B78" s="3"/>
      <c r="C78" s="3"/>
      <c r="D78" s="3"/>
      <c r="E78" s="3"/>
      <c r="F78" s="3"/>
      <c r="G78" s="4"/>
      <c r="H78" s="3"/>
      <c r="I78" s="3"/>
      <c r="J78" s="3"/>
      <c r="K78" s="3"/>
    </row>
    <row r="79" spans="1:11">
      <c r="A79" s="3"/>
      <c r="B79" s="3"/>
      <c r="C79" s="3"/>
      <c r="D79" s="3"/>
      <c r="E79" s="3"/>
      <c r="F79" s="3"/>
      <c r="G79" s="4"/>
      <c r="H79" s="3"/>
      <c r="I79" s="3"/>
      <c r="J79" s="3"/>
      <c r="K79" s="3"/>
    </row>
    <row r="80" spans="1:11">
      <c r="A80" s="3"/>
      <c r="B80" s="3"/>
      <c r="C80" s="3"/>
      <c r="D80" s="3"/>
      <c r="E80" s="3"/>
      <c r="F80" s="3"/>
      <c r="G80" s="4"/>
      <c r="H80" s="3"/>
      <c r="I80" s="3"/>
      <c r="J80" s="3"/>
      <c r="K80" s="3"/>
    </row>
    <row r="81" spans="1:11">
      <c r="A81" s="3"/>
      <c r="B81" s="3"/>
      <c r="C81" s="3"/>
      <c r="D81" s="3"/>
      <c r="E81" s="3"/>
      <c r="F81" s="3"/>
      <c r="G81" s="4"/>
      <c r="H81" s="3"/>
      <c r="I81" s="3"/>
      <c r="J81" s="3"/>
      <c r="K81" s="3"/>
    </row>
    <row r="82" spans="1:11">
      <c r="A82" s="3"/>
      <c r="B82" s="3"/>
      <c r="C82" s="3"/>
      <c r="D82" s="3"/>
      <c r="E82" s="3"/>
      <c r="F82" s="3"/>
      <c r="G82" s="4"/>
      <c r="H82" s="3"/>
      <c r="I82" s="3"/>
      <c r="J82" s="3"/>
      <c r="K82" s="3"/>
    </row>
    <row r="83" spans="1:11">
      <c r="A83" s="3"/>
      <c r="B83" s="3"/>
      <c r="C83" s="3"/>
      <c r="D83" s="3"/>
      <c r="E83" s="3"/>
      <c r="F83" s="3"/>
      <c r="G83" s="4"/>
      <c r="H83" s="3"/>
      <c r="I83" s="3"/>
      <c r="J83" s="3"/>
      <c r="K83" s="3"/>
    </row>
  </sheetData>
  <mergeCells count="21">
    <mergeCell ref="A9:K9"/>
    <mergeCell ref="C11:C14"/>
    <mergeCell ref="A16:K16"/>
    <mergeCell ref="A11:A14"/>
    <mergeCell ref="A1:K1"/>
    <mergeCell ref="A3:K5"/>
    <mergeCell ref="E11:E14"/>
    <mergeCell ref="D11:D14"/>
    <mergeCell ref="A8:K8"/>
    <mergeCell ref="J11:J14"/>
    <mergeCell ref="I11:I14"/>
    <mergeCell ref="H11:H14"/>
    <mergeCell ref="G11:G14"/>
    <mergeCell ref="A7:K7"/>
    <mergeCell ref="A46:C46"/>
    <mergeCell ref="J46:K46"/>
    <mergeCell ref="B11:B14"/>
    <mergeCell ref="A39:K39"/>
    <mergeCell ref="A29:K29"/>
    <mergeCell ref="F11:F14"/>
    <mergeCell ref="K11:K14"/>
  </mergeCells>
  <phoneticPr fontId="0" type="noConversion"/>
  <pageMargins left="0.19685039370078741" right="0.19685039370078741" top="0.98425196850393704" bottom="0.19685039370078741" header="0.51181102362204722" footer="0"/>
  <pageSetup paperSize="9" scale="82" fitToHeight="0" orientation="landscape" r:id="rId1"/>
  <headerFooter alignWithMargins="0"/>
  <rowBreaks count="2" manualBreakCount="2">
    <brk id="20" max="16383" man="1"/>
    <brk id="3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topLeftCell="A31" zoomScale="85" zoomScaleNormal="85" workbookViewId="0">
      <selection activeCell="G38" sqref="G38"/>
    </sheetView>
  </sheetViews>
  <sheetFormatPr defaultRowHeight="12.75"/>
  <cols>
    <col min="1" max="1" width="52.140625" style="2" customWidth="1"/>
    <col min="2" max="2" width="8.85546875" style="2" customWidth="1"/>
    <col min="3" max="3" width="10.28515625" style="2" customWidth="1"/>
    <col min="4" max="4" width="12" style="2" customWidth="1"/>
    <col min="5" max="5" width="13.140625" style="2" customWidth="1"/>
    <col min="6" max="6" width="11.140625" style="2" customWidth="1"/>
    <col min="7" max="7" width="13" style="5" customWidth="1"/>
    <col min="8" max="8" width="12.5703125" style="2" customWidth="1"/>
    <col min="9" max="9" width="12.28515625" style="2" customWidth="1"/>
    <col min="10" max="10" width="12.7109375" style="2" customWidth="1"/>
    <col min="11" max="11" width="50.85546875" style="2" customWidth="1"/>
    <col min="12" max="12" width="48.140625" style="2" customWidth="1"/>
    <col min="13" max="16384" width="9.140625" style="2"/>
  </cols>
  <sheetData>
    <row r="1" spans="1:11" s="11" customFormat="1" ht="48" customHeight="1">
      <c r="A1" s="20"/>
      <c r="B1" s="20"/>
      <c r="C1" s="20"/>
      <c r="D1" s="20"/>
      <c r="E1" s="20"/>
      <c r="F1" s="76" t="s">
        <v>94</v>
      </c>
      <c r="G1" s="76"/>
      <c r="H1" s="76"/>
      <c r="I1" s="76"/>
      <c r="J1" s="76"/>
      <c r="K1" s="76"/>
    </row>
    <row r="2" spans="1:11" s="11" customFormat="1" ht="15.75">
      <c r="A2" s="20"/>
      <c r="B2" s="20"/>
      <c r="C2" s="20"/>
      <c r="D2" s="20"/>
      <c r="E2" s="20"/>
      <c r="F2" s="21"/>
      <c r="G2" s="21"/>
      <c r="H2" s="21"/>
      <c r="I2" s="21"/>
      <c r="J2" s="21"/>
      <c r="K2" s="21"/>
    </row>
    <row r="3" spans="1:11" s="11" customFormat="1" ht="15.75">
      <c r="A3" s="20"/>
      <c r="B3" s="20"/>
      <c r="C3" s="20"/>
      <c r="D3" s="20"/>
      <c r="E3" s="20"/>
      <c r="F3" s="21"/>
      <c r="G3" s="21"/>
      <c r="H3" s="78" t="s">
        <v>65</v>
      </c>
      <c r="I3" s="78"/>
      <c r="J3" s="78"/>
      <c r="K3" s="78"/>
    </row>
    <row r="4" spans="1:11" s="11" customFormat="1" ht="15.75">
      <c r="A4" s="20"/>
      <c r="B4" s="20"/>
      <c r="C4" s="20"/>
      <c r="D4" s="20"/>
      <c r="E4" s="20"/>
      <c r="F4" s="21"/>
      <c r="G4" s="21"/>
      <c r="H4" s="78" t="s">
        <v>79</v>
      </c>
      <c r="I4" s="78"/>
      <c r="J4" s="78"/>
      <c r="K4" s="78"/>
    </row>
    <row r="5" spans="1:11" s="11" customFormat="1" ht="12.75" customHeight="1">
      <c r="A5" s="20"/>
      <c r="B5" s="20"/>
      <c r="C5" s="20"/>
      <c r="D5" s="20"/>
      <c r="E5" s="20"/>
      <c r="F5" s="21"/>
      <c r="G5" s="21"/>
      <c r="H5" s="78" t="s">
        <v>73</v>
      </c>
      <c r="I5" s="78"/>
      <c r="J5" s="78"/>
      <c r="K5" s="78"/>
    </row>
    <row r="6" spans="1:11" s="11" customFormat="1" ht="15.75">
      <c r="A6" s="20"/>
      <c r="B6" s="20"/>
      <c r="C6" s="20"/>
      <c r="D6" s="20"/>
      <c r="E6" s="20"/>
      <c r="F6" s="20"/>
      <c r="G6" s="22"/>
      <c r="H6" s="20"/>
      <c r="I6" s="20"/>
      <c r="J6" s="20"/>
      <c r="K6" s="20"/>
    </row>
    <row r="7" spans="1:11" s="11" customFormat="1" ht="15" customHeight="1">
      <c r="A7" s="82" t="s">
        <v>16</v>
      </c>
      <c r="B7" s="82"/>
      <c r="C7" s="82"/>
      <c r="D7" s="82"/>
      <c r="E7" s="82"/>
      <c r="F7" s="82"/>
      <c r="G7" s="82"/>
      <c r="H7" s="82"/>
      <c r="I7" s="82"/>
      <c r="J7" s="82"/>
      <c r="K7" s="82"/>
    </row>
    <row r="8" spans="1:11" s="11" customFormat="1" ht="15" customHeight="1">
      <c r="A8" s="82" t="s">
        <v>80</v>
      </c>
      <c r="B8" s="82"/>
      <c r="C8" s="82"/>
      <c r="D8" s="82"/>
      <c r="E8" s="82"/>
      <c r="F8" s="82"/>
      <c r="G8" s="82"/>
      <c r="H8" s="82"/>
      <c r="I8" s="82"/>
      <c r="J8" s="82"/>
      <c r="K8" s="82"/>
    </row>
    <row r="9" spans="1:11" s="11" customFormat="1" ht="15.75">
      <c r="A9" s="82" t="s">
        <v>26</v>
      </c>
      <c r="B9" s="82"/>
      <c r="C9" s="82"/>
      <c r="D9" s="82"/>
      <c r="E9" s="82"/>
      <c r="F9" s="82"/>
      <c r="G9" s="82"/>
      <c r="H9" s="82"/>
      <c r="I9" s="82"/>
      <c r="J9" s="82"/>
      <c r="K9" s="82"/>
    </row>
    <row r="10" spans="1:11" s="11" customFormat="1" ht="15.75">
      <c r="A10" s="20"/>
      <c r="B10" s="20"/>
      <c r="C10" s="20"/>
      <c r="D10" s="20"/>
      <c r="E10" s="20"/>
      <c r="F10" s="20"/>
      <c r="G10" s="22"/>
      <c r="H10" s="20"/>
      <c r="I10" s="20"/>
      <c r="J10" s="20"/>
      <c r="K10" s="20"/>
    </row>
    <row r="11" spans="1:11" s="30" customFormat="1" ht="57" customHeight="1">
      <c r="A11" s="81" t="s">
        <v>0</v>
      </c>
      <c r="B11" s="81" t="s">
        <v>1</v>
      </c>
      <c r="C11" s="81" t="s">
        <v>2</v>
      </c>
      <c r="D11" s="81" t="s">
        <v>3</v>
      </c>
      <c r="E11" s="81" t="s">
        <v>4</v>
      </c>
      <c r="F11" s="81" t="s">
        <v>5</v>
      </c>
      <c r="G11" s="103" t="s">
        <v>6</v>
      </c>
      <c r="H11" s="81" t="s">
        <v>7</v>
      </c>
      <c r="I11" s="81" t="s">
        <v>8</v>
      </c>
      <c r="J11" s="81" t="s">
        <v>9</v>
      </c>
      <c r="K11" s="81" t="s">
        <v>10</v>
      </c>
    </row>
    <row r="12" spans="1:11" s="30" customFormat="1" ht="49.5" customHeight="1">
      <c r="A12" s="81"/>
      <c r="B12" s="81"/>
      <c r="C12" s="81"/>
      <c r="D12" s="81"/>
      <c r="E12" s="81"/>
      <c r="F12" s="81"/>
      <c r="G12" s="103"/>
      <c r="H12" s="81"/>
      <c r="I12" s="81"/>
      <c r="J12" s="81"/>
      <c r="K12" s="81"/>
    </row>
    <row r="13" spans="1:11" s="30" customFormat="1" ht="42" customHeight="1">
      <c r="A13" s="81"/>
      <c r="B13" s="81"/>
      <c r="C13" s="81"/>
      <c r="D13" s="81"/>
      <c r="E13" s="81"/>
      <c r="F13" s="81"/>
      <c r="G13" s="103"/>
      <c r="H13" s="81"/>
      <c r="I13" s="81"/>
      <c r="J13" s="81"/>
      <c r="K13" s="81"/>
    </row>
    <row r="14" spans="1:11" s="30" customFormat="1" ht="72.75" customHeight="1">
      <c r="A14" s="81"/>
      <c r="B14" s="81"/>
      <c r="C14" s="81"/>
      <c r="D14" s="81"/>
      <c r="E14" s="81"/>
      <c r="F14" s="81"/>
      <c r="G14" s="103"/>
      <c r="H14" s="81"/>
      <c r="I14" s="81"/>
      <c r="J14" s="81"/>
      <c r="K14" s="81"/>
    </row>
    <row r="15" spans="1:11" s="30" customFormat="1" ht="15.75">
      <c r="A15" s="18">
        <v>1</v>
      </c>
      <c r="B15" s="18">
        <v>2</v>
      </c>
      <c r="C15" s="18">
        <v>3</v>
      </c>
      <c r="D15" s="18">
        <v>4</v>
      </c>
      <c r="E15" s="18">
        <v>5</v>
      </c>
      <c r="F15" s="18">
        <v>6</v>
      </c>
      <c r="G15" s="45">
        <v>7</v>
      </c>
      <c r="H15" s="18">
        <v>8</v>
      </c>
      <c r="I15" s="18">
        <v>9</v>
      </c>
      <c r="J15" s="18">
        <v>10</v>
      </c>
      <c r="K15" s="18">
        <v>11</v>
      </c>
    </row>
    <row r="16" spans="1:11" s="30" customFormat="1" ht="15.75">
      <c r="A16" s="104" t="s">
        <v>81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</row>
    <row r="17" spans="1:11" s="30" customFormat="1" ht="47.25">
      <c r="A17" s="50" t="s">
        <v>83</v>
      </c>
      <c r="B17" s="51" t="s">
        <v>84</v>
      </c>
      <c r="C17" s="47">
        <f>C34</f>
        <v>108.8</v>
      </c>
      <c r="D17" s="47">
        <f>D34</f>
        <v>112.5</v>
      </c>
      <c r="E17" s="47" t="s">
        <v>11</v>
      </c>
      <c r="F17" s="47" t="s">
        <v>11</v>
      </c>
      <c r="G17" s="48" t="s">
        <v>11</v>
      </c>
      <c r="H17" s="47" t="s">
        <v>11</v>
      </c>
      <c r="I17" s="47" t="s">
        <v>11</v>
      </c>
      <c r="J17" s="44">
        <f>IF(C17&gt;D17,C17/D17,D17/C17)*100</f>
        <v>103.4</v>
      </c>
      <c r="K17" s="47" t="s">
        <v>11</v>
      </c>
    </row>
    <row r="18" spans="1:11" s="30" customFormat="1" ht="63">
      <c r="A18" s="50" t="s">
        <v>85</v>
      </c>
      <c r="B18" s="51" t="s">
        <v>84</v>
      </c>
      <c r="C18" s="47">
        <f>C35</f>
        <v>105.2</v>
      </c>
      <c r="D18" s="47">
        <f>D35</f>
        <v>108</v>
      </c>
      <c r="E18" s="47" t="s">
        <v>11</v>
      </c>
      <c r="F18" s="47" t="s">
        <v>11</v>
      </c>
      <c r="G18" s="48" t="s">
        <v>11</v>
      </c>
      <c r="H18" s="47" t="s">
        <v>11</v>
      </c>
      <c r="I18" s="47" t="s">
        <v>11</v>
      </c>
      <c r="J18" s="44">
        <f t="shared" ref="J18:J30" si="0">IF(C18&gt;D18,C18/D18,D18/C18)*100</f>
        <v>102.66</v>
      </c>
      <c r="K18" s="47" t="s">
        <v>11</v>
      </c>
    </row>
    <row r="19" spans="1:11" s="30" customFormat="1" ht="63">
      <c r="A19" s="50" t="s">
        <v>86</v>
      </c>
      <c r="B19" s="51" t="s">
        <v>84</v>
      </c>
      <c r="C19" s="47">
        <f t="shared" ref="C19:D28" si="1">C36</f>
        <v>11</v>
      </c>
      <c r="D19" s="47">
        <f t="shared" si="1"/>
        <v>12</v>
      </c>
      <c r="E19" s="47"/>
      <c r="F19" s="47"/>
      <c r="G19" s="48"/>
      <c r="H19" s="47"/>
      <c r="I19" s="47"/>
      <c r="J19" s="44">
        <f t="shared" si="0"/>
        <v>109.09</v>
      </c>
      <c r="K19" s="47"/>
    </row>
    <row r="20" spans="1:11" s="30" customFormat="1" ht="47.25">
      <c r="A20" s="50" t="s">
        <v>87</v>
      </c>
      <c r="B20" s="51" t="s">
        <v>54</v>
      </c>
      <c r="C20" s="47">
        <f t="shared" si="1"/>
        <v>877</v>
      </c>
      <c r="D20" s="47">
        <f t="shared" si="1"/>
        <v>897</v>
      </c>
      <c r="E20" s="47"/>
      <c r="F20" s="47"/>
      <c r="G20" s="48"/>
      <c r="H20" s="47"/>
      <c r="I20" s="47"/>
      <c r="J20" s="44">
        <f t="shared" si="0"/>
        <v>102.28</v>
      </c>
      <c r="K20" s="47"/>
    </row>
    <row r="21" spans="1:11" s="30" customFormat="1" ht="157.5">
      <c r="A21" s="50" t="s">
        <v>88</v>
      </c>
      <c r="B21" s="51" t="s">
        <v>84</v>
      </c>
      <c r="C21" s="47">
        <f t="shared" si="1"/>
        <v>15</v>
      </c>
      <c r="D21" s="47">
        <f t="shared" si="1"/>
        <v>15</v>
      </c>
      <c r="E21" s="47"/>
      <c r="F21" s="47"/>
      <c r="G21" s="48"/>
      <c r="H21" s="47"/>
      <c r="I21" s="47"/>
      <c r="J21" s="44">
        <f t="shared" si="0"/>
        <v>100</v>
      </c>
      <c r="K21" s="47"/>
    </row>
    <row r="22" spans="1:11" s="30" customFormat="1" ht="94.5">
      <c r="A22" s="50" t="s">
        <v>89</v>
      </c>
      <c r="B22" s="51" t="s">
        <v>54</v>
      </c>
      <c r="C22" s="47">
        <f t="shared" si="1"/>
        <v>14.2</v>
      </c>
      <c r="D22" s="47">
        <f t="shared" si="1"/>
        <v>15.2</v>
      </c>
      <c r="E22" s="47"/>
      <c r="F22" s="47"/>
      <c r="G22" s="48"/>
      <c r="H22" s="47"/>
      <c r="I22" s="47"/>
      <c r="J22" s="44">
        <f t="shared" si="0"/>
        <v>107.04</v>
      </c>
      <c r="K22" s="47"/>
    </row>
    <row r="23" spans="1:11" s="30" customFormat="1" ht="63">
      <c r="A23" s="50" t="s">
        <v>90</v>
      </c>
      <c r="B23" s="51" t="s">
        <v>54</v>
      </c>
      <c r="C23" s="47">
        <f t="shared" si="1"/>
        <v>46.5</v>
      </c>
      <c r="D23" s="47">
        <f t="shared" si="1"/>
        <v>46.9</v>
      </c>
      <c r="E23" s="47" t="s">
        <v>11</v>
      </c>
      <c r="F23" s="47" t="s">
        <v>11</v>
      </c>
      <c r="G23" s="48" t="s">
        <v>11</v>
      </c>
      <c r="H23" s="47" t="s">
        <v>11</v>
      </c>
      <c r="I23" s="47" t="s">
        <v>11</v>
      </c>
      <c r="J23" s="44">
        <f t="shared" si="0"/>
        <v>100.86</v>
      </c>
      <c r="K23" s="47" t="s">
        <v>11</v>
      </c>
    </row>
    <row r="24" spans="1:11" s="30" customFormat="1" ht="47.25">
      <c r="A24" s="46" t="s">
        <v>46</v>
      </c>
      <c r="B24" s="19" t="s">
        <v>54</v>
      </c>
      <c r="C24" s="47">
        <f t="shared" si="1"/>
        <v>2150</v>
      </c>
      <c r="D24" s="47">
        <f t="shared" si="1"/>
        <v>2258</v>
      </c>
      <c r="E24" s="47" t="s">
        <v>11</v>
      </c>
      <c r="F24" s="47" t="s">
        <v>11</v>
      </c>
      <c r="G24" s="48" t="s">
        <v>11</v>
      </c>
      <c r="H24" s="47" t="s">
        <v>11</v>
      </c>
      <c r="I24" s="47" t="s">
        <v>11</v>
      </c>
      <c r="J24" s="44">
        <f t="shared" si="0"/>
        <v>105.02</v>
      </c>
      <c r="K24" s="47"/>
    </row>
    <row r="25" spans="1:11" s="30" customFormat="1" ht="47.25">
      <c r="A25" s="46" t="s">
        <v>47</v>
      </c>
      <c r="B25" s="19" t="s">
        <v>54</v>
      </c>
      <c r="C25" s="47">
        <f t="shared" si="1"/>
        <v>0</v>
      </c>
      <c r="D25" s="47">
        <f t="shared" si="1"/>
        <v>0</v>
      </c>
      <c r="E25" s="47" t="s">
        <v>11</v>
      </c>
      <c r="F25" s="47" t="s">
        <v>11</v>
      </c>
      <c r="G25" s="48" t="s">
        <v>11</v>
      </c>
      <c r="H25" s="47" t="s">
        <v>11</v>
      </c>
      <c r="I25" s="47" t="s">
        <v>11</v>
      </c>
      <c r="J25" s="44">
        <v>0</v>
      </c>
      <c r="K25" s="47"/>
    </row>
    <row r="26" spans="1:11" s="30" customFormat="1" ht="31.5">
      <c r="A26" s="46" t="s">
        <v>59</v>
      </c>
      <c r="B26" s="19" t="s">
        <v>52</v>
      </c>
      <c r="C26" s="47">
        <f t="shared" si="1"/>
        <v>465.09</v>
      </c>
      <c r="D26" s="47">
        <f t="shared" si="1"/>
        <v>469</v>
      </c>
      <c r="E26" s="47"/>
      <c r="F26" s="47"/>
      <c r="G26" s="48"/>
      <c r="H26" s="47"/>
      <c r="I26" s="47"/>
      <c r="J26" s="44">
        <f t="shared" si="0"/>
        <v>100.84</v>
      </c>
      <c r="K26" s="47"/>
    </row>
    <row r="27" spans="1:11" s="30" customFormat="1" ht="78.75">
      <c r="A27" s="46" t="s">
        <v>60</v>
      </c>
      <c r="B27" s="19" t="s">
        <v>61</v>
      </c>
      <c r="C27" s="47">
        <f t="shared" si="1"/>
        <v>26.2</v>
      </c>
      <c r="D27" s="47">
        <f t="shared" si="1"/>
        <v>28.1</v>
      </c>
      <c r="E27" s="47"/>
      <c r="F27" s="47"/>
      <c r="G27" s="48"/>
      <c r="H27" s="47"/>
      <c r="I27" s="47"/>
      <c r="J27" s="44">
        <f t="shared" si="0"/>
        <v>107.25</v>
      </c>
      <c r="K27" s="47"/>
    </row>
    <row r="28" spans="1:11" s="30" customFormat="1" ht="94.5">
      <c r="A28" s="46" t="s">
        <v>69</v>
      </c>
      <c r="B28" s="19" t="s">
        <v>54</v>
      </c>
      <c r="C28" s="47">
        <f t="shared" si="1"/>
        <v>0</v>
      </c>
      <c r="D28" s="47">
        <f t="shared" si="1"/>
        <v>3</v>
      </c>
      <c r="E28" s="47"/>
      <c r="F28" s="47"/>
      <c r="G28" s="48"/>
      <c r="H28" s="47"/>
      <c r="I28" s="47"/>
      <c r="J28" s="44">
        <v>0</v>
      </c>
      <c r="K28" s="47"/>
    </row>
    <row r="29" spans="1:11" s="30" customFormat="1" ht="63">
      <c r="A29" s="46" t="s">
        <v>48</v>
      </c>
      <c r="B29" s="19" t="s">
        <v>54</v>
      </c>
      <c r="C29" s="47">
        <f t="shared" ref="C29:D31" si="2">C48</f>
        <v>250</v>
      </c>
      <c r="D29" s="47">
        <f t="shared" si="2"/>
        <v>250</v>
      </c>
      <c r="E29" s="47" t="s">
        <v>11</v>
      </c>
      <c r="F29" s="47" t="s">
        <v>11</v>
      </c>
      <c r="G29" s="48" t="s">
        <v>11</v>
      </c>
      <c r="H29" s="47" t="s">
        <v>11</v>
      </c>
      <c r="I29" s="47" t="s">
        <v>11</v>
      </c>
      <c r="J29" s="44">
        <f t="shared" si="0"/>
        <v>100</v>
      </c>
      <c r="K29" s="47" t="s">
        <v>11</v>
      </c>
    </row>
    <row r="30" spans="1:11" s="30" customFormat="1" ht="31.5">
      <c r="A30" s="46" t="s">
        <v>55</v>
      </c>
      <c r="B30" s="19" t="s">
        <v>54</v>
      </c>
      <c r="C30" s="47">
        <f t="shared" si="2"/>
        <v>90</v>
      </c>
      <c r="D30" s="47">
        <f t="shared" si="2"/>
        <v>90</v>
      </c>
      <c r="E30" s="47" t="s">
        <v>11</v>
      </c>
      <c r="F30" s="47" t="s">
        <v>11</v>
      </c>
      <c r="G30" s="48" t="s">
        <v>11</v>
      </c>
      <c r="H30" s="47" t="s">
        <v>11</v>
      </c>
      <c r="I30" s="47" t="s">
        <v>11</v>
      </c>
      <c r="J30" s="44">
        <f t="shared" si="0"/>
        <v>100</v>
      </c>
      <c r="K30" s="47" t="s">
        <v>11</v>
      </c>
    </row>
    <row r="31" spans="1:11" s="30" customFormat="1" ht="47.25">
      <c r="A31" s="46" t="s">
        <v>56</v>
      </c>
      <c r="B31" s="19" t="s">
        <v>54</v>
      </c>
      <c r="C31" s="47">
        <f t="shared" si="2"/>
        <v>3</v>
      </c>
      <c r="D31" s="47">
        <f t="shared" si="2"/>
        <v>3</v>
      </c>
      <c r="E31" s="47" t="s">
        <v>11</v>
      </c>
      <c r="F31" s="47" t="s">
        <v>11</v>
      </c>
      <c r="G31" s="48" t="s">
        <v>11</v>
      </c>
      <c r="H31" s="47" t="s">
        <v>11</v>
      </c>
      <c r="I31" s="47" t="s">
        <v>11</v>
      </c>
      <c r="J31" s="44">
        <v>100</v>
      </c>
      <c r="K31" s="47" t="s">
        <v>11</v>
      </c>
    </row>
    <row r="32" spans="1:11" s="30" customFormat="1" ht="15.75">
      <c r="A32" s="19" t="s">
        <v>12</v>
      </c>
      <c r="B32" s="19" t="s">
        <v>54</v>
      </c>
      <c r="C32" s="47" t="s">
        <v>11</v>
      </c>
      <c r="D32" s="47" t="s">
        <v>11</v>
      </c>
      <c r="E32" s="47" t="s">
        <v>11</v>
      </c>
      <c r="F32" s="47" t="s">
        <v>11</v>
      </c>
      <c r="G32" s="60">
        <f>G46+G51</f>
        <v>9942.3780000000006</v>
      </c>
      <c r="H32" s="47" t="s">
        <v>11</v>
      </c>
      <c r="I32" s="47" t="s">
        <v>11</v>
      </c>
      <c r="J32" s="47" t="s">
        <v>11</v>
      </c>
      <c r="K32" s="44">
        <f>AVERAGE(J17:J31)</f>
        <v>89.23</v>
      </c>
    </row>
    <row r="33" spans="1:11" s="30" customFormat="1" ht="15.75">
      <c r="A33" s="101" t="s">
        <v>49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</row>
    <row r="34" spans="1:11" s="30" customFormat="1" ht="47.25">
      <c r="A34" s="50" t="s">
        <v>83</v>
      </c>
      <c r="B34" s="51" t="s">
        <v>84</v>
      </c>
      <c r="C34" s="47">
        <v>108.8</v>
      </c>
      <c r="D34" s="47">
        <v>112.5</v>
      </c>
      <c r="E34" s="48">
        <f t="shared" ref="E34:E44" si="3">IF(C34&gt;D34,C34/D34,D34/C34)*100</f>
        <v>103.4</v>
      </c>
      <c r="F34" s="47" t="s">
        <v>11</v>
      </c>
      <c r="G34" s="48" t="s">
        <v>11</v>
      </c>
      <c r="H34" s="47" t="s">
        <v>11</v>
      </c>
      <c r="I34" s="47" t="s">
        <v>11</v>
      </c>
      <c r="J34" s="47" t="s">
        <v>11</v>
      </c>
      <c r="K34" s="47" t="s">
        <v>11</v>
      </c>
    </row>
    <row r="35" spans="1:11" s="30" customFormat="1" ht="63">
      <c r="A35" s="50" t="s">
        <v>85</v>
      </c>
      <c r="B35" s="51" t="s">
        <v>84</v>
      </c>
      <c r="C35" s="47">
        <v>105.2</v>
      </c>
      <c r="D35" s="47">
        <v>108</v>
      </c>
      <c r="E35" s="48">
        <f t="shared" si="3"/>
        <v>102.66</v>
      </c>
      <c r="F35" s="47" t="s">
        <v>11</v>
      </c>
      <c r="G35" s="48" t="s">
        <v>11</v>
      </c>
      <c r="H35" s="47" t="s">
        <v>11</v>
      </c>
      <c r="I35" s="47" t="s">
        <v>11</v>
      </c>
      <c r="J35" s="47" t="s">
        <v>11</v>
      </c>
      <c r="K35" s="47" t="s">
        <v>11</v>
      </c>
    </row>
    <row r="36" spans="1:11" s="30" customFormat="1" ht="63">
      <c r="A36" s="50" t="s">
        <v>86</v>
      </c>
      <c r="B36" s="51" t="s">
        <v>84</v>
      </c>
      <c r="C36" s="47">
        <v>11</v>
      </c>
      <c r="D36" s="47">
        <v>12</v>
      </c>
      <c r="E36" s="48">
        <f t="shared" si="3"/>
        <v>109.09</v>
      </c>
      <c r="F36" s="47" t="s">
        <v>11</v>
      </c>
      <c r="G36" s="48" t="s">
        <v>11</v>
      </c>
      <c r="H36" s="47" t="s">
        <v>11</v>
      </c>
      <c r="I36" s="47" t="s">
        <v>11</v>
      </c>
      <c r="J36" s="47" t="s">
        <v>11</v>
      </c>
      <c r="K36" s="47" t="s">
        <v>11</v>
      </c>
    </row>
    <row r="37" spans="1:11" s="30" customFormat="1" ht="47.25">
      <c r="A37" s="50" t="s">
        <v>87</v>
      </c>
      <c r="B37" s="51" t="s">
        <v>54</v>
      </c>
      <c r="C37" s="47">
        <v>877</v>
      </c>
      <c r="D37" s="47">
        <v>897</v>
      </c>
      <c r="E37" s="48">
        <f t="shared" si="3"/>
        <v>102.28</v>
      </c>
      <c r="F37" s="47"/>
      <c r="G37" s="48"/>
      <c r="H37" s="47"/>
      <c r="I37" s="47"/>
      <c r="J37" s="47"/>
      <c r="K37" s="47"/>
    </row>
    <row r="38" spans="1:11" s="30" customFormat="1" ht="157.5">
      <c r="A38" s="50" t="s">
        <v>88</v>
      </c>
      <c r="B38" s="51" t="s">
        <v>84</v>
      </c>
      <c r="C38" s="47">
        <v>15</v>
      </c>
      <c r="D38" s="47">
        <v>15</v>
      </c>
      <c r="E38" s="48">
        <f t="shared" si="3"/>
        <v>100</v>
      </c>
      <c r="F38" s="47"/>
      <c r="G38" s="48"/>
      <c r="H38" s="47"/>
      <c r="I38" s="47"/>
      <c r="J38" s="47"/>
      <c r="K38" s="47"/>
    </row>
    <row r="39" spans="1:11" s="30" customFormat="1" ht="94.5">
      <c r="A39" s="50" t="s">
        <v>89</v>
      </c>
      <c r="B39" s="51" t="s">
        <v>54</v>
      </c>
      <c r="C39" s="47">
        <v>14.2</v>
      </c>
      <c r="D39" s="47">
        <v>15.2</v>
      </c>
      <c r="E39" s="48">
        <f t="shared" si="3"/>
        <v>107.04</v>
      </c>
      <c r="F39" s="47"/>
      <c r="G39" s="48"/>
      <c r="H39" s="47"/>
      <c r="I39" s="47"/>
      <c r="J39" s="47"/>
      <c r="K39" s="47"/>
    </row>
    <row r="40" spans="1:11" s="30" customFormat="1" ht="63">
      <c r="A40" s="50" t="s">
        <v>90</v>
      </c>
      <c r="B40" s="51" t="s">
        <v>54</v>
      </c>
      <c r="C40" s="47">
        <v>46.5</v>
      </c>
      <c r="D40" s="47">
        <v>46.9</v>
      </c>
      <c r="E40" s="48">
        <f t="shared" si="3"/>
        <v>100.86</v>
      </c>
      <c r="F40" s="47"/>
      <c r="G40" s="48"/>
      <c r="H40" s="47"/>
      <c r="I40" s="47"/>
      <c r="J40" s="47"/>
      <c r="K40" s="47"/>
    </row>
    <row r="41" spans="1:11" s="30" customFormat="1" ht="47.25">
      <c r="A41" s="50" t="s">
        <v>46</v>
      </c>
      <c r="B41" s="51" t="s">
        <v>54</v>
      </c>
      <c r="C41" s="47">
        <v>2150</v>
      </c>
      <c r="D41" s="47">
        <v>2258</v>
      </c>
      <c r="E41" s="48">
        <f t="shared" si="3"/>
        <v>105.02</v>
      </c>
      <c r="F41" s="47"/>
      <c r="G41" s="48"/>
      <c r="H41" s="47"/>
      <c r="I41" s="47"/>
      <c r="J41" s="47"/>
      <c r="K41" s="47"/>
    </row>
    <row r="42" spans="1:11" s="30" customFormat="1" ht="47.25">
      <c r="A42" s="50" t="s">
        <v>47</v>
      </c>
      <c r="B42" s="51" t="s">
        <v>54</v>
      </c>
      <c r="C42" s="47">
        <v>0</v>
      </c>
      <c r="D42" s="47">
        <v>0</v>
      </c>
      <c r="E42" s="48">
        <v>0</v>
      </c>
      <c r="F42" s="47"/>
      <c r="G42" s="48"/>
      <c r="H42" s="47"/>
      <c r="I42" s="47"/>
      <c r="J42" s="47"/>
      <c r="K42" s="47"/>
    </row>
    <row r="43" spans="1:11" s="30" customFormat="1" ht="31.5">
      <c r="A43" s="46" t="s">
        <v>59</v>
      </c>
      <c r="B43" s="19" t="s">
        <v>52</v>
      </c>
      <c r="C43" s="47">
        <v>465.09</v>
      </c>
      <c r="D43" s="47">
        <v>469</v>
      </c>
      <c r="E43" s="48">
        <f t="shared" si="3"/>
        <v>100.84</v>
      </c>
      <c r="F43" s="47"/>
      <c r="G43" s="48"/>
      <c r="H43" s="47"/>
      <c r="I43" s="47"/>
      <c r="J43" s="47"/>
      <c r="K43" s="47"/>
    </row>
    <row r="44" spans="1:11" s="30" customFormat="1" ht="78.75">
      <c r="A44" s="46" t="s">
        <v>60</v>
      </c>
      <c r="B44" s="19" t="s">
        <v>61</v>
      </c>
      <c r="C44" s="47">
        <v>26.2</v>
      </c>
      <c r="D44" s="47">
        <v>28.1</v>
      </c>
      <c r="E44" s="48">
        <f t="shared" si="3"/>
        <v>107.25</v>
      </c>
      <c r="F44" s="47"/>
      <c r="G44" s="48"/>
      <c r="H44" s="47"/>
      <c r="I44" s="47"/>
      <c r="J44" s="47"/>
      <c r="K44" s="47"/>
    </row>
    <row r="45" spans="1:11" s="30" customFormat="1" ht="94.5">
      <c r="A45" s="46" t="s">
        <v>69</v>
      </c>
      <c r="B45" s="19" t="s">
        <v>54</v>
      </c>
      <c r="C45" s="47">
        <v>0</v>
      </c>
      <c r="D45" s="47">
        <v>3</v>
      </c>
      <c r="E45" s="48">
        <v>0</v>
      </c>
      <c r="F45" s="47"/>
      <c r="G45" s="48"/>
      <c r="H45" s="47"/>
      <c r="I45" s="47"/>
      <c r="J45" s="47"/>
      <c r="K45" s="47"/>
    </row>
    <row r="46" spans="1:11" s="30" customFormat="1" ht="15.75">
      <c r="A46" s="51" t="s">
        <v>13</v>
      </c>
      <c r="B46" s="51"/>
      <c r="C46" s="47" t="s">
        <v>11</v>
      </c>
      <c r="D46" s="47" t="s">
        <v>11</v>
      </c>
      <c r="E46" s="47" t="s">
        <v>11</v>
      </c>
      <c r="F46" s="48">
        <f>AVERAGE(E34:E45)</f>
        <v>86.54</v>
      </c>
      <c r="G46" s="61">
        <v>1009.39</v>
      </c>
      <c r="H46" s="52">
        <f>G46/G32</f>
        <v>0.10150000000000001</v>
      </c>
      <c r="I46" s="44">
        <f>F46*H46</f>
        <v>8.7799999999999994</v>
      </c>
      <c r="J46" s="47" t="s">
        <v>11</v>
      </c>
      <c r="K46" s="47" t="s">
        <v>11</v>
      </c>
    </row>
    <row r="47" spans="1:11" s="30" customFormat="1" ht="15.75">
      <c r="A47" s="101" t="s">
        <v>50</v>
      </c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1:11" s="30" customFormat="1" ht="63">
      <c r="A48" s="50" t="s">
        <v>57</v>
      </c>
      <c r="B48" s="51" t="s">
        <v>54</v>
      </c>
      <c r="C48" s="47">
        <v>250</v>
      </c>
      <c r="D48" s="47">
        <v>250</v>
      </c>
      <c r="E48" s="48">
        <f>IF(C48&gt;D48,C48/D48,D48/C48)*100</f>
        <v>100</v>
      </c>
      <c r="F48" s="47" t="s">
        <v>11</v>
      </c>
      <c r="G48" s="48" t="s">
        <v>11</v>
      </c>
      <c r="H48" s="47" t="s">
        <v>11</v>
      </c>
      <c r="I48" s="47" t="s">
        <v>11</v>
      </c>
      <c r="J48" s="47" t="s">
        <v>11</v>
      </c>
      <c r="K48" s="47" t="s">
        <v>11</v>
      </c>
    </row>
    <row r="49" spans="1:11" s="30" customFormat="1" ht="31.5">
      <c r="A49" s="50" t="s">
        <v>55</v>
      </c>
      <c r="B49" s="51" t="s">
        <v>54</v>
      </c>
      <c r="C49" s="47">
        <v>90</v>
      </c>
      <c r="D49" s="47">
        <v>90</v>
      </c>
      <c r="E49" s="48">
        <f>IF(C49&gt;D49,C49/D49,D49/C49)*100</f>
        <v>100</v>
      </c>
      <c r="F49" s="47" t="s">
        <v>11</v>
      </c>
      <c r="G49" s="48" t="s">
        <v>11</v>
      </c>
      <c r="H49" s="47" t="s">
        <v>11</v>
      </c>
      <c r="I49" s="47" t="s">
        <v>11</v>
      </c>
      <c r="J49" s="47" t="s">
        <v>11</v>
      </c>
      <c r="K49" s="47" t="s">
        <v>11</v>
      </c>
    </row>
    <row r="50" spans="1:11" s="30" customFormat="1" ht="47.25">
      <c r="A50" s="50" t="s">
        <v>56</v>
      </c>
      <c r="B50" s="51" t="s">
        <v>54</v>
      </c>
      <c r="C50" s="47">
        <v>3</v>
      </c>
      <c r="D50" s="47">
        <v>3</v>
      </c>
      <c r="E50" s="48">
        <f>IF(C50&gt;D50,C50/D50,D50/C50)*100</f>
        <v>100</v>
      </c>
      <c r="F50" s="47"/>
      <c r="G50" s="48"/>
      <c r="H50" s="47"/>
      <c r="I50" s="47"/>
      <c r="J50" s="47"/>
      <c r="K50" s="47"/>
    </row>
    <row r="51" spans="1:11" s="30" customFormat="1" ht="15.75">
      <c r="A51" s="51" t="s">
        <v>14</v>
      </c>
      <c r="B51" s="51"/>
      <c r="C51" s="47" t="s">
        <v>11</v>
      </c>
      <c r="D51" s="47" t="s">
        <v>11</v>
      </c>
      <c r="E51" s="47" t="s">
        <v>11</v>
      </c>
      <c r="F51" s="48">
        <f>AVERAGE(E48:E50)</f>
        <v>100</v>
      </c>
      <c r="G51" s="62">
        <v>8932.9879999999994</v>
      </c>
      <c r="H51" s="52">
        <f>G51/G32</f>
        <v>0.89849999999999997</v>
      </c>
      <c r="I51" s="44">
        <f>F51*H51</f>
        <v>89.85</v>
      </c>
      <c r="J51" s="47" t="s">
        <v>11</v>
      </c>
      <c r="K51" s="47" t="s">
        <v>11</v>
      </c>
    </row>
    <row r="52" spans="1:11" s="30" customFormat="1" ht="15.75">
      <c r="A52" s="53"/>
      <c r="B52" s="53"/>
      <c r="C52" s="54"/>
      <c r="D52" s="54"/>
      <c r="E52" s="54"/>
      <c r="F52" s="54"/>
      <c r="G52" s="55"/>
      <c r="H52" s="54"/>
      <c r="I52" s="54"/>
      <c r="J52" s="54"/>
      <c r="K52" s="54" t="s">
        <v>74</v>
      </c>
    </row>
    <row r="53" spans="1:11" s="11" customFormat="1" ht="15.75">
      <c r="A53" s="20"/>
      <c r="B53" s="20"/>
      <c r="C53" s="20"/>
      <c r="D53" s="20"/>
      <c r="E53" s="20"/>
      <c r="F53" s="20"/>
      <c r="G53" s="22"/>
      <c r="H53" s="20"/>
      <c r="I53" s="20"/>
      <c r="J53" s="20"/>
      <c r="K53" s="20"/>
    </row>
    <row r="54" spans="1:11" s="11" customFormat="1" ht="15.75">
      <c r="A54" s="100" t="s">
        <v>63</v>
      </c>
      <c r="B54" s="100"/>
      <c r="C54" s="100"/>
      <c r="D54" s="20"/>
      <c r="E54" s="20"/>
      <c r="F54" s="20"/>
      <c r="G54" s="22"/>
      <c r="H54" s="20"/>
      <c r="I54" s="20"/>
      <c r="J54" s="82" t="s">
        <v>71</v>
      </c>
      <c r="K54" s="82"/>
    </row>
    <row r="55" spans="1:11" s="11" customFormat="1" ht="15.75">
      <c r="A55" s="20"/>
      <c r="B55" s="20"/>
      <c r="C55" s="20"/>
      <c r="D55" s="20"/>
      <c r="E55" s="20"/>
      <c r="F55" s="20"/>
      <c r="G55" s="22"/>
      <c r="H55" s="20"/>
      <c r="I55" s="20"/>
      <c r="J55" s="20"/>
      <c r="K55" s="20"/>
    </row>
    <row r="56" spans="1:11" s="11" customFormat="1">
      <c r="A56" s="16"/>
      <c r="B56" s="16"/>
      <c r="C56" s="16"/>
      <c r="D56" s="16"/>
      <c r="E56" s="16"/>
      <c r="F56" s="16"/>
      <c r="G56" s="17"/>
      <c r="H56" s="16"/>
      <c r="I56" s="16"/>
      <c r="J56" s="16"/>
      <c r="K56" s="16"/>
    </row>
    <row r="57" spans="1:11" s="11" customFormat="1">
      <c r="A57" s="16"/>
      <c r="B57" s="16"/>
      <c r="C57" s="16"/>
      <c r="D57" s="16"/>
      <c r="E57" s="16"/>
      <c r="F57" s="16"/>
      <c r="G57" s="17"/>
      <c r="H57" s="16"/>
      <c r="I57" s="16"/>
      <c r="J57" s="16"/>
      <c r="K57" s="16"/>
    </row>
    <row r="58" spans="1:11" s="11" customFormat="1">
      <c r="A58" s="16"/>
      <c r="B58" s="16"/>
      <c r="C58" s="16"/>
      <c r="D58" s="16"/>
      <c r="E58" s="16"/>
      <c r="F58" s="16"/>
      <c r="G58" s="17"/>
      <c r="H58" s="16"/>
      <c r="I58" s="16"/>
      <c r="J58" s="16"/>
      <c r="K58" s="16"/>
    </row>
    <row r="59" spans="1:11" s="11" customFormat="1">
      <c r="A59" s="16"/>
      <c r="B59" s="16"/>
      <c r="C59" s="16"/>
      <c r="D59" s="16"/>
      <c r="E59" s="16"/>
      <c r="F59" s="16"/>
      <c r="G59" s="17"/>
      <c r="H59" s="16"/>
      <c r="I59" s="16"/>
      <c r="J59" s="16"/>
      <c r="K59" s="16"/>
    </row>
    <row r="60" spans="1:11" s="11" customFormat="1">
      <c r="A60" s="16"/>
      <c r="B60" s="16"/>
      <c r="C60" s="16"/>
      <c r="D60" s="16"/>
      <c r="E60" s="16"/>
      <c r="F60" s="16"/>
      <c r="G60" s="17"/>
      <c r="H60" s="16"/>
      <c r="I60" s="16"/>
      <c r="J60" s="16"/>
      <c r="K60" s="16"/>
    </row>
    <row r="61" spans="1:11" s="11" customFormat="1">
      <c r="A61" s="16"/>
      <c r="B61" s="16"/>
      <c r="C61" s="16"/>
      <c r="D61" s="16"/>
      <c r="E61" s="16"/>
      <c r="F61" s="16"/>
      <c r="G61" s="17"/>
      <c r="H61" s="16"/>
      <c r="I61" s="16"/>
      <c r="J61" s="16"/>
      <c r="K61" s="16"/>
    </row>
    <row r="62" spans="1:11" s="11" customFormat="1">
      <c r="A62" s="16"/>
      <c r="B62" s="16"/>
      <c r="C62" s="16"/>
      <c r="D62" s="16"/>
      <c r="E62" s="16"/>
      <c r="F62" s="16"/>
      <c r="G62" s="17"/>
      <c r="H62" s="16"/>
      <c r="I62" s="16"/>
      <c r="J62" s="16"/>
      <c r="K62" s="16"/>
    </row>
    <row r="63" spans="1:11" s="11" customFormat="1">
      <c r="A63" s="16"/>
      <c r="B63" s="16"/>
      <c r="C63" s="16"/>
      <c r="D63" s="16"/>
      <c r="E63" s="16"/>
      <c r="F63" s="16"/>
      <c r="G63" s="17"/>
      <c r="H63" s="16"/>
      <c r="I63" s="16"/>
      <c r="J63" s="16"/>
      <c r="K63" s="16"/>
    </row>
    <row r="64" spans="1:11">
      <c r="A64" s="3"/>
      <c r="B64" s="3"/>
      <c r="C64" s="3"/>
      <c r="D64" s="3"/>
      <c r="E64" s="3"/>
      <c r="F64" s="3"/>
      <c r="G64" s="4"/>
      <c r="H64" s="3"/>
      <c r="I64" s="3"/>
      <c r="J64" s="3"/>
      <c r="K64" s="3"/>
    </row>
    <row r="65" spans="1:11">
      <c r="A65" s="3"/>
      <c r="B65" s="3"/>
      <c r="C65" s="3"/>
      <c r="D65" s="3"/>
      <c r="E65" s="3"/>
      <c r="F65" s="3"/>
      <c r="G65" s="4"/>
      <c r="H65" s="3"/>
      <c r="I65" s="3"/>
      <c r="J65" s="3"/>
      <c r="K65" s="3"/>
    </row>
    <row r="66" spans="1:11">
      <c r="A66" s="3"/>
      <c r="B66" s="3"/>
      <c r="C66" s="3"/>
      <c r="D66" s="3"/>
      <c r="E66" s="3"/>
      <c r="F66" s="3"/>
      <c r="G66" s="4"/>
      <c r="H66" s="3"/>
      <c r="I66" s="3"/>
      <c r="J66" s="3"/>
      <c r="K66" s="3"/>
    </row>
    <row r="67" spans="1:11">
      <c r="A67" s="3"/>
      <c r="B67" s="3"/>
      <c r="C67" s="3"/>
      <c r="D67" s="3"/>
      <c r="E67" s="3"/>
      <c r="F67" s="3"/>
      <c r="G67" s="4"/>
      <c r="H67" s="3"/>
      <c r="I67" s="3"/>
      <c r="J67" s="3"/>
      <c r="K67" s="3"/>
    </row>
    <row r="68" spans="1:11">
      <c r="A68" s="3"/>
      <c r="B68" s="3"/>
      <c r="C68" s="3"/>
      <c r="D68" s="3"/>
      <c r="E68" s="3"/>
      <c r="F68" s="3"/>
      <c r="G68" s="4"/>
      <c r="H68" s="3"/>
      <c r="I68" s="3"/>
      <c r="J68" s="3"/>
      <c r="K68" s="3"/>
    </row>
    <row r="69" spans="1:11">
      <c r="A69" s="3"/>
      <c r="B69" s="3"/>
      <c r="C69" s="3"/>
      <c r="D69" s="3"/>
      <c r="E69" s="3"/>
      <c r="F69" s="3"/>
      <c r="G69" s="4"/>
      <c r="H69" s="3"/>
      <c r="I69" s="3"/>
      <c r="J69" s="3"/>
      <c r="K69" s="3"/>
    </row>
    <row r="70" spans="1:11">
      <c r="A70" s="3"/>
      <c r="B70" s="3"/>
      <c r="C70" s="3"/>
      <c r="D70" s="3"/>
      <c r="E70" s="3"/>
      <c r="F70" s="3"/>
      <c r="G70" s="4"/>
      <c r="H70" s="3"/>
      <c r="I70" s="3"/>
      <c r="J70" s="3"/>
      <c r="K70" s="3"/>
    </row>
    <row r="71" spans="1:11">
      <c r="A71" s="3"/>
      <c r="B71" s="3"/>
      <c r="C71" s="3"/>
      <c r="D71" s="3"/>
      <c r="E71" s="3"/>
      <c r="F71" s="3"/>
      <c r="G71" s="4"/>
      <c r="H71" s="3"/>
      <c r="I71" s="3"/>
      <c r="J71" s="3"/>
      <c r="K71" s="3"/>
    </row>
    <row r="72" spans="1:11">
      <c r="A72" s="3"/>
      <c r="B72" s="3"/>
      <c r="C72" s="3"/>
      <c r="D72" s="3"/>
      <c r="E72" s="3"/>
      <c r="F72" s="3"/>
      <c r="G72" s="4"/>
      <c r="H72" s="3"/>
      <c r="I72" s="3"/>
      <c r="J72" s="3"/>
      <c r="K72" s="3"/>
    </row>
    <row r="73" spans="1:11">
      <c r="A73" s="3"/>
      <c r="B73" s="3"/>
      <c r="C73" s="3"/>
      <c r="D73" s="3"/>
      <c r="E73" s="3"/>
      <c r="F73" s="3"/>
      <c r="G73" s="4"/>
      <c r="H73" s="3"/>
      <c r="I73" s="3"/>
      <c r="J73" s="3"/>
      <c r="K73" s="3"/>
    </row>
    <row r="74" spans="1:11">
      <c r="A74" s="3"/>
      <c r="B74" s="3"/>
      <c r="C74" s="3"/>
      <c r="D74" s="3"/>
      <c r="E74" s="3"/>
      <c r="F74" s="3"/>
      <c r="G74" s="4"/>
      <c r="H74" s="3"/>
      <c r="I74" s="3"/>
      <c r="J74" s="3"/>
      <c r="K74" s="3"/>
    </row>
    <row r="75" spans="1:11">
      <c r="A75" s="3"/>
      <c r="B75" s="3"/>
      <c r="C75" s="3"/>
      <c r="D75" s="3"/>
      <c r="E75" s="3"/>
      <c r="F75" s="3"/>
      <c r="G75" s="4"/>
      <c r="H75" s="3"/>
      <c r="I75" s="3"/>
      <c r="J75" s="3"/>
      <c r="K75" s="3"/>
    </row>
    <row r="76" spans="1:11">
      <c r="A76" s="3"/>
      <c r="B76" s="3"/>
      <c r="C76" s="3"/>
      <c r="D76" s="3"/>
      <c r="E76" s="3"/>
      <c r="F76" s="3"/>
      <c r="G76" s="4"/>
      <c r="H76" s="3"/>
      <c r="I76" s="3"/>
      <c r="J76" s="3"/>
      <c r="K76" s="3"/>
    </row>
    <row r="77" spans="1:11">
      <c r="A77" s="3"/>
      <c r="B77" s="3"/>
      <c r="C77" s="3"/>
      <c r="D77" s="3"/>
      <c r="E77" s="3"/>
      <c r="F77" s="3"/>
      <c r="G77" s="4"/>
      <c r="H77" s="3"/>
      <c r="I77" s="3"/>
      <c r="J77" s="3"/>
      <c r="K77" s="3"/>
    </row>
    <row r="78" spans="1:11">
      <c r="A78" s="3"/>
      <c r="B78" s="3"/>
      <c r="C78" s="3"/>
      <c r="D78" s="3"/>
      <c r="E78" s="3"/>
      <c r="F78" s="3"/>
      <c r="G78" s="4"/>
      <c r="H78" s="3"/>
      <c r="I78" s="3"/>
      <c r="J78" s="3"/>
      <c r="K78" s="3"/>
    </row>
    <row r="79" spans="1:11">
      <c r="A79" s="3"/>
      <c r="B79" s="3"/>
      <c r="C79" s="3"/>
      <c r="D79" s="3"/>
      <c r="E79" s="3"/>
      <c r="F79" s="3"/>
      <c r="G79" s="4"/>
      <c r="H79" s="3"/>
      <c r="I79" s="3"/>
      <c r="J79" s="3"/>
      <c r="K79" s="3"/>
    </row>
    <row r="80" spans="1:11">
      <c r="A80" s="3"/>
      <c r="B80" s="3"/>
      <c r="C80" s="3"/>
      <c r="D80" s="3"/>
      <c r="E80" s="3"/>
      <c r="F80" s="3"/>
      <c r="G80" s="4"/>
      <c r="H80" s="3"/>
      <c r="I80" s="3"/>
      <c r="J80" s="3"/>
      <c r="K80" s="3"/>
    </row>
    <row r="81" spans="1:11">
      <c r="A81" s="3"/>
      <c r="B81" s="3"/>
      <c r="C81" s="3"/>
      <c r="D81" s="3"/>
      <c r="E81" s="3"/>
      <c r="F81" s="3"/>
      <c r="G81" s="4"/>
      <c r="H81" s="3"/>
      <c r="I81" s="3"/>
      <c r="J81" s="3"/>
      <c r="K81" s="3"/>
    </row>
    <row r="82" spans="1:11">
      <c r="A82" s="3"/>
      <c r="B82" s="3"/>
      <c r="C82" s="3"/>
      <c r="D82" s="3"/>
      <c r="E82" s="3"/>
      <c r="F82" s="3"/>
      <c r="G82" s="4"/>
      <c r="H82" s="3"/>
      <c r="I82" s="3"/>
      <c r="J82" s="3"/>
      <c r="K82" s="3"/>
    </row>
    <row r="83" spans="1:11">
      <c r="A83" s="3"/>
      <c r="B83" s="3"/>
      <c r="C83" s="3"/>
      <c r="D83" s="3"/>
      <c r="E83" s="3"/>
      <c r="F83" s="3"/>
      <c r="G83" s="4"/>
      <c r="H83" s="3"/>
      <c r="I83" s="3"/>
      <c r="J83" s="3"/>
      <c r="K83" s="3"/>
    </row>
    <row r="84" spans="1:11">
      <c r="A84" s="3"/>
      <c r="B84" s="3"/>
      <c r="C84" s="3"/>
      <c r="D84" s="3"/>
      <c r="E84" s="3"/>
      <c r="F84" s="3"/>
      <c r="G84" s="4"/>
      <c r="H84" s="3"/>
      <c r="I84" s="3"/>
      <c r="J84" s="3"/>
      <c r="K84" s="3"/>
    </row>
    <row r="85" spans="1:11">
      <c r="A85" s="3"/>
      <c r="B85" s="3"/>
      <c r="C85" s="3"/>
      <c r="D85" s="3"/>
      <c r="E85" s="3"/>
      <c r="F85" s="3"/>
      <c r="G85" s="4"/>
      <c r="H85" s="3"/>
      <c r="I85" s="3"/>
      <c r="J85" s="3"/>
      <c r="K85" s="3"/>
    </row>
    <row r="86" spans="1:11">
      <c r="A86" s="3"/>
      <c r="B86" s="3"/>
      <c r="C86" s="3"/>
      <c r="D86" s="3"/>
      <c r="E86" s="3"/>
      <c r="F86" s="3"/>
      <c r="G86" s="4"/>
      <c r="H86" s="3"/>
      <c r="I86" s="3"/>
      <c r="J86" s="3"/>
      <c r="K86" s="3"/>
    </row>
    <row r="87" spans="1:11">
      <c r="A87" s="3"/>
      <c r="B87" s="3"/>
      <c r="C87" s="3"/>
      <c r="D87" s="3"/>
      <c r="E87" s="3"/>
      <c r="F87" s="3"/>
      <c r="G87" s="4"/>
      <c r="H87" s="3"/>
      <c r="I87" s="3"/>
      <c r="J87" s="3"/>
      <c r="K87" s="3"/>
    </row>
    <row r="88" spans="1:11">
      <c r="A88" s="3"/>
      <c r="B88" s="3"/>
      <c r="C88" s="3"/>
      <c r="D88" s="3"/>
      <c r="E88" s="3"/>
      <c r="F88" s="3"/>
      <c r="G88" s="4"/>
      <c r="H88" s="3"/>
      <c r="I88" s="3"/>
      <c r="J88" s="3"/>
      <c r="K88" s="3"/>
    </row>
    <row r="89" spans="1:11">
      <c r="A89" s="3"/>
      <c r="B89" s="3"/>
      <c r="C89" s="3"/>
      <c r="D89" s="3"/>
      <c r="E89" s="3"/>
      <c r="F89" s="3"/>
      <c r="G89" s="4"/>
      <c r="H89" s="3"/>
      <c r="I89" s="3"/>
      <c r="J89" s="3"/>
      <c r="K89" s="3"/>
    </row>
    <row r="90" spans="1:11">
      <c r="A90" s="3"/>
      <c r="B90" s="3"/>
      <c r="C90" s="3"/>
      <c r="D90" s="3"/>
      <c r="E90" s="3"/>
      <c r="F90" s="3"/>
      <c r="G90" s="4"/>
      <c r="H90" s="3"/>
      <c r="I90" s="3"/>
      <c r="J90" s="3"/>
      <c r="K90" s="3"/>
    </row>
    <row r="91" spans="1:11">
      <c r="A91" s="3"/>
      <c r="B91" s="3"/>
      <c r="C91" s="3"/>
      <c r="D91" s="3"/>
      <c r="E91" s="3"/>
      <c r="F91" s="3"/>
      <c r="G91" s="4"/>
      <c r="H91" s="3"/>
      <c r="I91" s="3"/>
      <c r="J91" s="3"/>
      <c r="K91" s="3"/>
    </row>
  </sheetData>
  <mergeCells count="23">
    <mergeCell ref="A11:A14"/>
    <mergeCell ref="F1:K1"/>
    <mergeCell ref="H3:K3"/>
    <mergeCell ref="H4:K4"/>
    <mergeCell ref="H5:K5"/>
    <mergeCell ref="A8:K8"/>
    <mergeCell ref="A7:K7"/>
    <mergeCell ref="A54:C54"/>
    <mergeCell ref="J54:K54"/>
    <mergeCell ref="A9:K9"/>
    <mergeCell ref="A47:K47"/>
    <mergeCell ref="I11:I14"/>
    <mergeCell ref="J11:J14"/>
    <mergeCell ref="K11:K14"/>
    <mergeCell ref="A16:K16"/>
    <mergeCell ref="G11:G14"/>
    <mergeCell ref="A33:K33"/>
    <mergeCell ref="C11:C14"/>
    <mergeCell ref="B11:B14"/>
    <mergeCell ref="H11:H14"/>
    <mergeCell ref="F11:F14"/>
    <mergeCell ref="E11:E14"/>
    <mergeCell ref="D11:D14"/>
  </mergeCells>
  <phoneticPr fontId="0" type="noConversion"/>
  <pageMargins left="0.19685039370078741" right="0.19685039370078741" top="0.98425196850393704" bottom="0.19685039370078741" header="0.51181102362204722" footer="0"/>
  <pageSetup paperSize="9" scale="70" fitToHeight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topLeftCell="A26" zoomScale="85" zoomScaleNormal="85" workbookViewId="0">
      <selection activeCell="D50" sqref="D50"/>
    </sheetView>
  </sheetViews>
  <sheetFormatPr defaultRowHeight="12.75"/>
  <cols>
    <col min="1" max="1" width="48.5703125" style="2" customWidth="1"/>
    <col min="2" max="2" width="8.5703125" style="2" customWidth="1"/>
    <col min="3" max="3" width="9.140625" style="2"/>
    <col min="4" max="4" width="10.5703125" style="2" customWidth="1"/>
    <col min="5" max="5" width="14.140625" style="2" customWidth="1"/>
    <col min="6" max="6" width="12.28515625" style="2" customWidth="1"/>
    <col min="7" max="7" width="13" style="5" customWidth="1"/>
    <col min="8" max="8" width="12.5703125" style="2" customWidth="1"/>
    <col min="9" max="9" width="12.28515625" style="2" customWidth="1"/>
    <col min="10" max="10" width="13" style="2" customWidth="1"/>
    <col min="11" max="12" width="29.28515625" style="2" customWidth="1"/>
    <col min="13" max="16384" width="9.140625" style="2"/>
  </cols>
  <sheetData>
    <row r="1" spans="1:11" s="11" customFormat="1" ht="64.5" customHeight="1">
      <c r="A1" s="20"/>
      <c r="B1" s="20"/>
      <c r="C1" s="20"/>
      <c r="D1" s="20"/>
      <c r="E1" s="20"/>
      <c r="F1" s="76" t="s">
        <v>95</v>
      </c>
      <c r="G1" s="76"/>
      <c r="H1" s="76"/>
      <c r="I1" s="76"/>
      <c r="J1" s="76"/>
      <c r="K1" s="76"/>
    </row>
    <row r="2" spans="1:11" s="11" customFormat="1" ht="12.75" customHeight="1">
      <c r="A2" s="20"/>
      <c r="B2" s="20"/>
      <c r="C2" s="20"/>
      <c r="D2" s="20"/>
      <c r="E2" s="20"/>
      <c r="F2" s="21"/>
      <c r="G2" s="21"/>
      <c r="H2" s="78" t="s">
        <v>66</v>
      </c>
      <c r="I2" s="78"/>
      <c r="J2" s="78"/>
      <c r="K2" s="78"/>
    </row>
    <row r="3" spans="1:11" s="11" customFormat="1" ht="15.75">
      <c r="A3" s="20"/>
      <c r="B3" s="20"/>
      <c r="C3" s="20"/>
      <c r="D3" s="20"/>
      <c r="E3" s="20"/>
      <c r="F3" s="21"/>
      <c r="G3" s="21"/>
      <c r="H3" s="78" t="s">
        <v>72</v>
      </c>
      <c r="I3" s="78"/>
      <c r="J3" s="78"/>
      <c r="K3" s="78"/>
    </row>
    <row r="4" spans="1:11" s="11" customFormat="1" ht="15.75">
      <c r="A4" s="20"/>
      <c r="B4" s="20"/>
      <c r="C4" s="20"/>
      <c r="D4" s="20"/>
      <c r="E4" s="20"/>
      <c r="F4" s="21"/>
      <c r="G4" s="21"/>
      <c r="H4" s="78" t="s">
        <v>73</v>
      </c>
      <c r="I4" s="78"/>
      <c r="J4" s="78"/>
      <c r="K4" s="78"/>
    </row>
    <row r="5" spans="1:11" s="11" customFormat="1" ht="15.75">
      <c r="A5" s="20"/>
      <c r="B5" s="20"/>
      <c r="C5" s="20"/>
      <c r="D5" s="20"/>
      <c r="E5" s="20"/>
      <c r="F5" s="20"/>
      <c r="G5" s="22"/>
      <c r="H5" s="20"/>
      <c r="I5" s="20"/>
      <c r="J5" s="20"/>
      <c r="K5" s="20"/>
    </row>
    <row r="6" spans="1:11" s="11" customFormat="1" ht="15" customHeight="1">
      <c r="A6" s="82" t="s">
        <v>16</v>
      </c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1" s="11" customFormat="1" ht="15" customHeight="1">
      <c r="A7" s="82" t="s">
        <v>78</v>
      </c>
      <c r="B7" s="82"/>
      <c r="C7" s="82"/>
      <c r="D7" s="82"/>
      <c r="E7" s="82"/>
      <c r="F7" s="82"/>
      <c r="G7" s="82"/>
      <c r="H7" s="82"/>
      <c r="I7" s="82"/>
      <c r="J7" s="82"/>
      <c r="K7" s="82"/>
    </row>
    <row r="8" spans="1:11" s="11" customFormat="1" ht="15.75">
      <c r="A8" s="82" t="s">
        <v>27</v>
      </c>
      <c r="B8" s="82"/>
      <c r="C8" s="82"/>
      <c r="D8" s="82"/>
      <c r="E8" s="82"/>
      <c r="F8" s="82"/>
      <c r="G8" s="82"/>
      <c r="H8" s="82"/>
      <c r="I8" s="82"/>
      <c r="J8" s="82"/>
      <c r="K8" s="82"/>
    </row>
    <row r="9" spans="1:11" s="11" customFormat="1" ht="15.75">
      <c r="A9" s="20"/>
      <c r="B9" s="20"/>
      <c r="C9" s="20"/>
      <c r="D9" s="20"/>
      <c r="E9" s="20"/>
      <c r="F9" s="20"/>
      <c r="G9" s="22"/>
      <c r="H9" s="20"/>
      <c r="I9" s="20"/>
      <c r="J9" s="20"/>
      <c r="K9" s="20"/>
    </row>
    <row r="10" spans="1:11" s="30" customFormat="1" ht="32.25" customHeight="1">
      <c r="A10" s="81" t="s">
        <v>0</v>
      </c>
      <c r="B10" s="81" t="s">
        <v>1</v>
      </c>
      <c r="C10" s="81" t="s">
        <v>2</v>
      </c>
      <c r="D10" s="81" t="s">
        <v>3</v>
      </c>
      <c r="E10" s="81" t="s">
        <v>4</v>
      </c>
      <c r="F10" s="81" t="s">
        <v>5</v>
      </c>
      <c r="G10" s="103" t="s">
        <v>6</v>
      </c>
      <c r="H10" s="81" t="s">
        <v>7</v>
      </c>
      <c r="I10" s="81" t="s">
        <v>8</v>
      </c>
      <c r="J10" s="81" t="s">
        <v>9</v>
      </c>
      <c r="K10" s="81" t="s">
        <v>10</v>
      </c>
    </row>
    <row r="11" spans="1:11" s="30" customFormat="1" ht="44.25" customHeight="1">
      <c r="A11" s="81"/>
      <c r="B11" s="81"/>
      <c r="C11" s="81"/>
      <c r="D11" s="81"/>
      <c r="E11" s="81"/>
      <c r="F11" s="81"/>
      <c r="G11" s="103"/>
      <c r="H11" s="81"/>
      <c r="I11" s="81"/>
      <c r="J11" s="81"/>
      <c r="K11" s="81"/>
    </row>
    <row r="12" spans="1:11" s="30" customFormat="1" ht="56.25" customHeight="1">
      <c r="A12" s="81"/>
      <c r="B12" s="81"/>
      <c r="C12" s="81"/>
      <c r="D12" s="81"/>
      <c r="E12" s="81"/>
      <c r="F12" s="81"/>
      <c r="G12" s="103"/>
      <c r="H12" s="81"/>
      <c r="I12" s="81"/>
      <c r="J12" s="81"/>
      <c r="K12" s="81"/>
    </row>
    <row r="13" spans="1:11" s="30" customFormat="1" ht="70.5" customHeight="1">
      <c r="A13" s="81"/>
      <c r="B13" s="81"/>
      <c r="C13" s="81"/>
      <c r="D13" s="81"/>
      <c r="E13" s="81"/>
      <c r="F13" s="81"/>
      <c r="G13" s="103"/>
      <c r="H13" s="81"/>
      <c r="I13" s="81"/>
      <c r="J13" s="81"/>
      <c r="K13" s="81"/>
    </row>
    <row r="14" spans="1:11" s="30" customFormat="1" ht="15.75">
      <c r="A14" s="18">
        <v>1</v>
      </c>
      <c r="B14" s="18">
        <v>2</v>
      </c>
      <c r="C14" s="18">
        <v>3</v>
      </c>
      <c r="D14" s="18">
        <v>4</v>
      </c>
      <c r="E14" s="18">
        <v>5</v>
      </c>
      <c r="F14" s="18">
        <v>6</v>
      </c>
      <c r="G14" s="45">
        <v>7</v>
      </c>
      <c r="H14" s="18">
        <v>8</v>
      </c>
      <c r="I14" s="18">
        <v>9</v>
      </c>
      <c r="J14" s="18">
        <v>10</v>
      </c>
      <c r="K14" s="18">
        <v>11</v>
      </c>
    </row>
    <row r="15" spans="1:11" s="30" customFormat="1" ht="15.75">
      <c r="A15" s="102" t="s">
        <v>77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</row>
    <row r="16" spans="1:11" s="30" customFormat="1" ht="47.25">
      <c r="A16" s="50" t="s">
        <v>83</v>
      </c>
      <c r="B16" s="51" t="s">
        <v>52</v>
      </c>
      <c r="C16" s="47">
        <f t="shared" ref="C16:D27" si="0">C33</f>
        <v>112.5</v>
      </c>
      <c r="D16" s="47">
        <f t="shared" si="0"/>
        <v>115.5</v>
      </c>
      <c r="E16" s="47" t="s">
        <v>11</v>
      </c>
      <c r="F16" s="47" t="s">
        <v>11</v>
      </c>
      <c r="G16" s="48" t="s">
        <v>11</v>
      </c>
      <c r="H16" s="47" t="s">
        <v>11</v>
      </c>
      <c r="I16" s="47" t="s">
        <v>11</v>
      </c>
      <c r="J16" s="44">
        <f>IF(C16&gt;D16,C16/D16,D16/C16)*100</f>
        <v>102.67</v>
      </c>
      <c r="K16" s="47" t="s">
        <v>11</v>
      </c>
    </row>
    <row r="17" spans="1:11" s="30" customFormat="1" ht="63">
      <c r="A17" s="50" t="s">
        <v>85</v>
      </c>
      <c r="B17" s="51"/>
      <c r="C17" s="47">
        <f t="shared" si="0"/>
        <v>108</v>
      </c>
      <c r="D17" s="47">
        <f t="shared" si="0"/>
        <v>112</v>
      </c>
      <c r="E17" s="47"/>
      <c r="F17" s="47"/>
      <c r="G17" s="48"/>
      <c r="H17" s="47"/>
      <c r="I17" s="47"/>
      <c r="J17" s="44">
        <f t="shared" ref="J17:J26" si="1">IF(C17&gt;D17,C17/D17,D17/C17)*100</f>
        <v>103.7</v>
      </c>
      <c r="K17" s="47"/>
    </row>
    <row r="18" spans="1:11" s="30" customFormat="1" ht="63">
      <c r="A18" s="50" t="s">
        <v>86</v>
      </c>
      <c r="B18" s="51"/>
      <c r="C18" s="47">
        <f t="shared" si="0"/>
        <v>12</v>
      </c>
      <c r="D18" s="47">
        <f t="shared" si="0"/>
        <v>13</v>
      </c>
      <c r="E18" s="47"/>
      <c r="F18" s="47"/>
      <c r="G18" s="48"/>
      <c r="H18" s="47"/>
      <c r="I18" s="47"/>
      <c r="J18" s="44">
        <f t="shared" si="1"/>
        <v>108.33</v>
      </c>
      <c r="K18" s="47"/>
    </row>
    <row r="19" spans="1:11" s="30" customFormat="1" ht="47.25">
      <c r="A19" s="50" t="s">
        <v>87</v>
      </c>
      <c r="B19" s="51"/>
      <c r="C19" s="47">
        <f t="shared" si="0"/>
        <v>897</v>
      </c>
      <c r="D19" s="47">
        <f t="shared" si="0"/>
        <v>917</v>
      </c>
      <c r="E19" s="47"/>
      <c r="F19" s="47"/>
      <c r="G19" s="48"/>
      <c r="H19" s="47"/>
      <c r="I19" s="47"/>
      <c r="J19" s="44">
        <f t="shared" si="1"/>
        <v>102.23</v>
      </c>
      <c r="K19" s="47"/>
    </row>
    <row r="20" spans="1:11" s="30" customFormat="1" ht="189">
      <c r="A20" s="50" t="s">
        <v>88</v>
      </c>
      <c r="B20" s="51" t="s">
        <v>51</v>
      </c>
      <c r="C20" s="47">
        <f t="shared" si="0"/>
        <v>15</v>
      </c>
      <c r="D20" s="47">
        <f t="shared" si="0"/>
        <v>15</v>
      </c>
      <c r="E20" s="47" t="s">
        <v>11</v>
      </c>
      <c r="F20" s="47" t="s">
        <v>11</v>
      </c>
      <c r="G20" s="48" t="s">
        <v>11</v>
      </c>
      <c r="H20" s="47" t="s">
        <v>11</v>
      </c>
      <c r="I20" s="47" t="s">
        <v>11</v>
      </c>
      <c r="J20" s="44">
        <f t="shared" si="1"/>
        <v>100</v>
      </c>
      <c r="K20" s="47" t="s">
        <v>11</v>
      </c>
    </row>
    <row r="21" spans="1:11" s="30" customFormat="1" ht="94.5">
      <c r="A21" s="50" t="s">
        <v>89</v>
      </c>
      <c r="B21" s="51" t="s">
        <v>53</v>
      </c>
      <c r="C21" s="47">
        <f t="shared" si="0"/>
        <v>15.2</v>
      </c>
      <c r="D21" s="47">
        <f t="shared" si="0"/>
        <v>16.3</v>
      </c>
      <c r="E21" s="47" t="s">
        <v>11</v>
      </c>
      <c r="F21" s="47" t="s">
        <v>11</v>
      </c>
      <c r="G21" s="48" t="s">
        <v>11</v>
      </c>
      <c r="H21" s="47" t="s">
        <v>11</v>
      </c>
      <c r="I21" s="47" t="s">
        <v>11</v>
      </c>
      <c r="J21" s="44">
        <f t="shared" si="1"/>
        <v>107.24</v>
      </c>
      <c r="K21" s="47" t="s">
        <v>11</v>
      </c>
    </row>
    <row r="22" spans="1:11" s="30" customFormat="1" ht="63">
      <c r="A22" s="50" t="s">
        <v>90</v>
      </c>
      <c r="B22" s="51"/>
      <c r="C22" s="47">
        <f t="shared" si="0"/>
        <v>46.9</v>
      </c>
      <c r="D22" s="47">
        <f t="shared" si="0"/>
        <v>47.3</v>
      </c>
      <c r="E22" s="47"/>
      <c r="F22" s="47"/>
      <c r="G22" s="48"/>
      <c r="H22" s="47"/>
      <c r="I22" s="47"/>
      <c r="J22" s="44">
        <f t="shared" si="1"/>
        <v>100.85</v>
      </c>
      <c r="K22" s="47"/>
    </row>
    <row r="23" spans="1:11" s="30" customFormat="1" ht="63">
      <c r="A23" s="50" t="s">
        <v>46</v>
      </c>
      <c r="B23" s="51" t="s">
        <v>54</v>
      </c>
      <c r="C23" s="47">
        <f t="shared" si="0"/>
        <v>2258</v>
      </c>
      <c r="D23" s="47">
        <f t="shared" si="0"/>
        <v>2371</v>
      </c>
      <c r="E23" s="47" t="s">
        <v>11</v>
      </c>
      <c r="F23" s="47" t="s">
        <v>11</v>
      </c>
      <c r="G23" s="48" t="s">
        <v>11</v>
      </c>
      <c r="H23" s="47" t="s">
        <v>11</v>
      </c>
      <c r="I23" s="47" t="s">
        <v>11</v>
      </c>
      <c r="J23" s="44">
        <f t="shared" si="1"/>
        <v>105</v>
      </c>
      <c r="K23" s="47"/>
    </row>
    <row r="24" spans="1:11" s="30" customFormat="1" ht="63">
      <c r="A24" s="50" t="s">
        <v>47</v>
      </c>
      <c r="B24" s="51" t="s">
        <v>54</v>
      </c>
      <c r="C24" s="47">
        <f t="shared" si="0"/>
        <v>0</v>
      </c>
      <c r="D24" s="47">
        <f t="shared" si="0"/>
        <v>0</v>
      </c>
      <c r="E24" s="47" t="s">
        <v>11</v>
      </c>
      <c r="F24" s="47" t="s">
        <v>11</v>
      </c>
      <c r="G24" s="48" t="s">
        <v>11</v>
      </c>
      <c r="H24" s="47" t="s">
        <v>11</v>
      </c>
      <c r="I24" s="47" t="s">
        <v>11</v>
      </c>
      <c r="J24" s="44">
        <v>0</v>
      </c>
      <c r="K24" s="47"/>
    </row>
    <row r="25" spans="1:11" s="30" customFormat="1" ht="47.25">
      <c r="A25" s="46" t="s">
        <v>59</v>
      </c>
      <c r="B25" s="19" t="s">
        <v>52</v>
      </c>
      <c r="C25" s="47">
        <f t="shared" si="0"/>
        <v>469</v>
      </c>
      <c r="D25" s="47">
        <f t="shared" si="0"/>
        <v>473</v>
      </c>
      <c r="E25" s="47"/>
      <c r="F25" s="47"/>
      <c r="G25" s="48"/>
      <c r="H25" s="47"/>
      <c r="I25" s="47"/>
      <c r="J25" s="44">
        <f t="shared" si="1"/>
        <v>100.85</v>
      </c>
      <c r="K25" s="47"/>
    </row>
    <row r="26" spans="1:11" s="30" customFormat="1" ht="94.5">
      <c r="A26" s="46" t="s">
        <v>60</v>
      </c>
      <c r="B26" s="19" t="s">
        <v>61</v>
      </c>
      <c r="C26" s="47">
        <f t="shared" si="0"/>
        <v>26.2</v>
      </c>
      <c r="D26" s="47">
        <f t="shared" si="0"/>
        <v>28.1</v>
      </c>
      <c r="E26" s="47"/>
      <c r="F26" s="47"/>
      <c r="G26" s="48"/>
      <c r="H26" s="47"/>
      <c r="I26" s="47"/>
      <c r="J26" s="44">
        <f t="shared" si="1"/>
        <v>107.25</v>
      </c>
      <c r="K26" s="47"/>
    </row>
    <row r="27" spans="1:11" s="30" customFormat="1" ht="94.5">
      <c r="A27" s="46" t="s">
        <v>69</v>
      </c>
      <c r="B27" s="19" t="s">
        <v>54</v>
      </c>
      <c r="C27" s="47">
        <f t="shared" si="0"/>
        <v>3</v>
      </c>
      <c r="D27" s="47">
        <v>3</v>
      </c>
      <c r="E27" s="47"/>
      <c r="F27" s="47"/>
      <c r="G27" s="48"/>
      <c r="H27" s="47"/>
      <c r="I27" s="47"/>
      <c r="J27" s="44">
        <v>0</v>
      </c>
      <c r="K27" s="47"/>
    </row>
    <row r="28" spans="1:11" s="30" customFormat="1" ht="15.75">
      <c r="A28" s="50" t="s">
        <v>91</v>
      </c>
      <c r="B28" s="51" t="s">
        <v>54</v>
      </c>
      <c r="C28" s="47">
        <f t="shared" ref="C28:D30" si="2">C47</f>
        <v>250</v>
      </c>
      <c r="D28" s="47">
        <f t="shared" si="2"/>
        <v>420</v>
      </c>
      <c r="E28" s="47" t="s">
        <v>11</v>
      </c>
      <c r="F28" s="47" t="s">
        <v>11</v>
      </c>
      <c r="G28" s="48" t="s">
        <v>11</v>
      </c>
      <c r="H28" s="47" t="s">
        <v>11</v>
      </c>
      <c r="I28" s="47" t="s">
        <v>11</v>
      </c>
      <c r="J28" s="44">
        <f>IF(C28&gt;D28,C28/D28,D28/C28)*100</f>
        <v>168</v>
      </c>
      <c r="K28" s="47" t="s">
        <v>11</v>
      </c>
    </row>
    <row r="29" spans="1:11" s="30" customFormat="1" ht="47.25">
      <c r="A29" s="50" t="s">
        <v>55</v>
      </c>
      <c r="B29" s="51" t="s">
        <v>54</v>
      </c>
      <c r="C29" s="47">
        <f t="shared" si="2"/>
        <v>90</v>
      </c>
      <c r="D29" s="47">
        <f t="shared" si="2"/>
        <v>350</v>
      </c>
      <c r="E29" s="47" t="s">
        <v>11</v>
      </c>
      <c r="F29" s="47" t="s">
        <v>11</v>
      </c>
      <c r="G29" s="48" t="s">
        <v>11</v>
      </c>
      <c r="H29" s="47" t="s">
        <v>11</v>
      </c>
      <c r="I29" s="47" t="s">
        <v>11</v>
      </c>
      <c r="J29" s="44">
        <f>IF(C29&gt;D29,C29/D29,D29/C29)*100</f>
        <v>388.89</v>
      </c>
      <c r="K29" s="47" t="s">
        <v>11</v>
      </c>
    </row>
    <row r="30" spans="1:11" s="30" customFormat="1" ht="47.25">
      <c r="A30" s="50" t="s">
        <v>56</v>
      </c>
      <c r="B30" s="51" t="s">
        <v>54</v>
      </c>
      <c r="C30" s="47">
        <f t="shared" si="2"/>
        <v>3</v>
      </c>
      <c r="D30" s="47">
        <f t="shared" si="2"/>
        <v>4</v>
      </c>
      <c r="E30" s="47" t="s">
        <v>11</v>
      </c>
      <c r="F30" s="47" t="s">
        <v>11</v>
      </c>
      <c r="G30" s="48" t="s">
        <v>11</v>
      </c>
      <c r="H30" s="47" t="s">
        <v>11</v>
      </c>
      <c r="I30" s="47" t="s">
        <v>11</v>
      </c>
      <c r="J30" s="44">
        <f>IF(C30&gt;D30,C30/D30,D30/C30)*100</f>
        <v>133.33000000000001</v>
      </c>
      <c r="K30" s="47" t="s">
        <v>11</v>
      </c>
    </row>
    <row r="31" spans="1:11" s="30" customFormat="1" ht="15.75">
      <c r="A31" s="51" t="s">
        <v>12</v>
      </c>
      <c r="B31" s="51" t="s">
        <v>54</v>
      </c>
      <c r="C31" s="47" t="s">
        <v>11</v>
      </c>
      <c r="D31" s="47" t="s">
        <v>11</v>
      </c>
      <c r="E31" s="47" t="s">
        <v>11</v>
      </c>
      <c r="F31" s="47" t="s">
        <v>11</v>
      </c>
      <c r="G31" s="61">
        <f>SUM(G45,G50)</f>
        <v>12605.2</v>
      </c>
      <c r="H31" s="47" t="s">
        <v>11</v>
      </c>
      <c r="I31" s="47" t="s">
        <v>11</v>
      </c>
      <c r="J31" s="47" t="s">
        <v>11</v>
      </c>
      <c r="K31" s="44">
        <f>AVERAGE(J16:J30)</f>
        <v>115.22</v>
      </c>
    </row>
    <row r="32" spans="1:11" s="30" customFormat="1" ht="15.75">
      <c r="A32" s="101" t="s">
        <v>49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</row>
    <row r="33" spans="1:11" s="30" customFormat="1" ht="47.25">
      <c r="A33" s="50" t="s">
        <v>83</v>
      </c>
      <c r="B33" s="51" t="s">
        <v>84</v>
      </c>
      <c r="C33" s="47">
        <v>112.5</v>
      </c>
      <c r="D33" s="47">
        <v>115.5</v>
      </c>
      <c r="E33" s="48">
        <f t="shared" ref="E33:E43" si="3">IF(C33&gt;D33,C33/D33,D33/C33)*100</f>
        <v>102.67</v>
      </c>
      <c r="F33" s="47" t="s">
        <v>11</v>
      </c>
      <c r="G33" s="48" t="s">
        <v>11</v>
      </c>
      <c r="H33" s="47" t="s">
        <v>11</v>
      </c>
      <c r="I33" s="47" t="s">
        <v>11</v>
      </c>
      <c r="J33" s="47" t="s">
        <v>11</v>
      </c>
      <c r="K33" s="47" t="s">
        <v>11</v>
      </c>
    </row>
    <row r="34" spans="1:11" s="30" customFormat="1" ht="63">
      <c r="A34" s="50" t="s">
        <v>85</v>
      </c>
      <c r="B34" s="51" t="s">
        <v>84</v>
      </c>
      <c r="C34" s="47">
        <v>108</v>
      </c>
      <c r="D34" s="47">
        <v>112</v>
      </c>
      <c r="E34" s="48">
        <f t="shared" si="3"/>
        <v>103.7</v>
      </c>
      <c r="F34" s="47" t="s">
        <v>11</v>
      </c>
      <c r="G34" s="48" t="s">
        <v>11</v>
      </c>
      <c r="H34" s="47" t="s">
        <v>11</v>
      </c>
      <c r="I34" s="47" t="s">
        <v>11</v>
      </c>
      <c r="J34" s="47" t="s">
        <v>11</v>
      </c>
      <c r="K34" s="47" t="s">
        <v>11</v>
      </c>
    </row>
    <row r="35" spans="1:11" s="30" customFormat="1" ht="63">
      <c r="A35" s="50" t="s">
        <v>86</v>
      </c>
      <c r="B35" s="51" t="s">
        <v>84</v>
      </c>
      <c r="C35" s="47">
        <v>12</v>
      </c>
      <c r="D35" s="47">
        <v>13</v>
      </c>
      <c r="E35" s="48">
        <f t="shared" si="3"/>
        <v>108.33</v>
      </c>
      <c r="F35" s="47" t="s">
        <v>11</v>
      </c>
      <c r="G35" s="48" t="s">
        <v>11</v>
      </c>
      <c r="H35" s="47" t="s">
        <v>11</v>
      </c>
      <c r="I35" s="47" t="s">
        <v>11</v>
      </c>
      <c r="J35" s="47" t="s">
        <v>11</v>
      </c>
      <c r="K35" s="47" t="s">
        <v>11</v>
      </c>
    </row>
    <row r="36" spans="1:11" s="30" customFormat="1" ht="47.25">
      <c r="A36" s="50" t="s">
        <v>87</v>
      </c>
      <c r="B36" s="51" t="s">
        <v>54</v>
      </c>
      <c r="C36" s="47">
        <v>897</v>
      </c>
      <c r="D36" s="47">
        <v>917</v>
      </c>
      <c r="E36" s="48">
        <f t="shared" si="3"/>
        <v>102.23</v>
      </c>
      <c r="F36" s="47"/>
      <c r="G36" s="48"/>
      <c r="H36" s="47"/>
      <c r="I36" s="47"/>
      <c r="J36" s="47"/>
      <c r="K36" s="47"/>
    </row>
    <row r="37" spans="1:11" s="30" customFormat="1" ht="189">
      <c r="A37" s="50" t="s">
        <v>88</v>
      </c>
      <c r="B37" s="51" t="s">
        <v>84</v>
      </c>
      <c r="C37" s="47">
        <v>15</v>
      </c>
      <c r="D37" s="47">
        <v>15</v>
      </c>
      <c r="E37" s="48">
        <f t="shared" si="3"/>
        <v>100</v>
      </c>
      <c r="F37" s="47"/>
      <c r="G37" s="48"/>
      <c r="H37" s="47"/>
      <c r="I37" s="47"/>
      <c r="J37" s="47"/>
      <c r="K37" s="47"/>
    </row>
    <row r="38" spans="1:11" s="30" customFormat="1" ht="94.5">
      <c r="A38" s="50" t="s">
        <v>89</v>
      </c>
      <c r="B38" s="51" t="s">
        <v>54</v>
      </c>
      <c r="C38" s="47">
        <v>15.2</v>
      </c>
      <c r="D38" s="47">
        <v>16.3</v>
      </c>
      <c r="E38" s="48">
        <f t="shared" si="3"/>
        <v>107.24</v>
      </c>
      <c r="F38" s="47"/>
      <c r="G38" s="48"/>
      <c r="H38" s="47"/>
      <c r="I38" s="47"/>
      <c r="J38" s="47"/>
      <c r="K38" s="47"/>
    </row>
    <row r="39" spans="1:11" s="30" customFormat="1" ht="63">
      <c r="A39" s="50" t="s">
        <v>90</v>
      </c>
      <c r="B39" s="51" t="s">
        <v>54</v>
      </c>
      <c r="C39" s="47">
        <v>46.9</v>
      </c>
      <c r="D39" s="47">
        <v>47.3</v>
      </c>
      <c r="E39" s="48">
        <f t="shared" si="3"/>
        <v>100.85</v>
      </c>
      <c r="F39" s="47"/>
      <c r="G39" s="48"/>
      <c r="H39" s="47"/>
      <c r="I39" s="47"/>
      <c r="J39" s="47"/>
      <c r="K39" s="47"/>
    </row>
    <row r="40" spans="1:11" s="30" customFormat="1" ht="63">
      <c r="A40" s="50" t="s">
        <v>46</v>
      </c>
      <c r="B40" s="51" t="s">
        <v>54</v>
      </c>
      <c r="C40" s="47">
        <v>2258</v>
      </c>
      <c r="D40" s="47">
        <v>2371</v>
      </c>
      <c r="E40" s="48">
        <f t="shared" si="3"/>
        <v>105</v>
      </c>
      <c r="F40" s="47"/>
      <c r="G40" s="48"/>
      <c r="H40" s="47"/>
      <c r="I40" s="47"/>
      <c r="J40" s="47"/>
      <c r="K40" s="47"/>
    </row>
    <row r="41" spans="1:11" s="30" customFormat="1" ht="63">
      <c r="A41" s="50" t="s">
        <v>47</v>
      </c>
      <c r="B41" s="51" t="s">
        <v>54</v>
      </c>
      <c r="C41" s="47">
        <v>0</v>
      </c>
      <c r="D41" s="47">
        <v>0</v>
      </c>
      <c r="E41" s="48">
        <v>0</v>
      </c>
      <c r="F41" s="47"/>
      <c r="G41" s="48"/>
      <c r="H41" s="47"/>
      <c r="I41" s="47"/>
      <c r="J41" s="47"/>
      <c r="K41" s="47"/>
    </row>
    <row r="42" spans="1:11" s="30" customFormat="1" ht="47.25">
      <c r="A42" s="46" t="s">
        <v>59</v>
      </c>
      <c r="B42" s="19" t="s">
        <v>52</v>
      </c>
      <c r="C42" s="59">
        <v>469</v>
      </c>
      <c r="D42" s="59">
        <v>473</v>
      </c>
      <c r="E42" s="48">
        <f t="shared" si="3"/>
        <v>100.85</v>
      </c>
      <c r="F42" s="47"/>
      <c r="G42" s="48"/>
      <c r="H42" s="47"/>
      <c r="I42" s="47"/>
      <c r="J42" s="47"/>
      <c r="K42" s="47"/>
    </row>
    <row r="43" spans="1:11" s="30" customFormat="1" ht="94.5">
      <c r="A43" s="46" t="s">
        <v>60</v>
      </c>
      <c r="B43" s="19" t="s">
        <v>61</v>
      </c>
      <c r="C43" s="59">
        <v>26.2</v>
      </c>
      <c r="D43" s="59">
        <v>28.1</v>
      </c>
      <c r="E43" s="48">
        <f t="shared" si="3"/>
        <v>107.25</v>
      </c>
      <c r="F43" s="47"/>
      <c r="G43" s="48"/>
      <c r="H43" s="47"/>
      <c r="I43" s="47"/>
      <c r="J43" s="47"/>
      <c r="K43" s="47"/>
    </row>
    <row r="44" spans="1:11" s="30" customFormat="1" ht="48.75" customHeight="1">
      <c r="A44" s="46" t="s">
        <v>69</v>
      </c>
      <c r="B44" s="19" t="s">
        <v>54</v>
      </c>
      <c r="C44" s="59">
        <v>3</v>
      </c>
      <c r="D44" s="47">
        <v>0</v>
      </c>
      <c r="E44" s="48">
        <v>0</v>
      </c>
      <c r="F44" s="47"/>
      <c r="G44" s="48"/>
      <c r="H44" s="47"/>
      <c r="I44" s="47"/>
      <c r="J44" s="47"/>
      <c r="K44" s="47"/>
    </row>
    <row r="45" spans="1:11" s="30" customFormat="1" ht="15.75">
      <c r="A45" s="51" t="s">
        <v>13</v>
      </c>
      <c r="B45" s="51"/>
      <c r="C45" s="47" t="s">
        <v>11</v>
      </c>
      <c r="D45" s="47" t="s">
        <v>11</v>
      </c>
      <c r="E45" s="47" t="s">
        <v>11</v>
      </c>
      <c r="F45" s="48">
        <f>AVERAGE(E33:E44)</f>
        <v>86.51</v>
      </c>
      <c r="G45" s="61">
        <v>3400</v>
      </c>
      <c r="H45" s="52">
        <f>G45/G31</f>
        <v>0.2697</v>
      </c>
      <c r="I45" s="44">
        <f>F45*H45</f>
        <v>23.33</v>
      </c>
      <c r="J45" s="47" t="s">
        <v>11</v>
      </c>
      <c r="K45" s="47" t="s">
        <v>11</v>
      </c>
    </row>
    <row r="46" spans="1:11" s="30" customFormat="1" ht="12.75" customHeight="1">
      <c r="A46" s="101" t="s">
        <v>50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1:11" s="30" customFormat="1" ht="63">
      <c r="A47" s="50" t="s">
        <v>57</v>
      </c>
      <c r="B47" s="51" t="s">
        <v>54</v>
      </c>
      <c r="C47" s="47">
        <v>250</v>
      </c>
      <c r="D47" s="47">
        <v>420</v>
      </c>
      <c r="E47" s="48">
        <f>IF(C47&gt;D47,C47/D47,D47/C47)*100</f>
        <v>168</v>
      </c>
      <c r="F47" s="47" t="s">
        <v>11</v>
      </c>
      <c r="G47" s="48" t="s">
        <v>11</v>
      </c>
      <c r="H47" s="47" t="s">
        <v>11</v>
      </c>
      <c r="I47" s="47" t="s">
        <v>11</v>
      </c>
      <c r="J47" s="47" t="s">
        <v>11</v>
      </c>
      <c r="K47" s="47" t="s">
        <v>11</v>
      </c>
    </row>
    <row r="48" spans="1:11" s="30" customFormat="1" ht="47.25">
      <c r="A48" s="50" t="s">
        <v>55</v>
      </c>
      <c r="B48" s="51" t="s">
        <v>54</v>
      </c>
      <c r="C48" s="47">
        <v>90</v>
      </c>
      <c r="D48" s="47">
        <v>350</v>
      </c>
      <c r="E48" s="48">
        <f>IF(C48&gt;D48,C48/D48,D48/C48)*100</f>
        <v>388.89</v>
      </c>
      <c r="F48" s="47" t="s">
        <v>11</v>
      </c>
      <c r="G48" s="48" t="s">
        <v>11</v>
      </c>
      <c r="H48" s="47" t="s">
        <v>11</v>
      </c>
      <c r="I48" s="47" t="s">
        <v>11</v>
      </c>
      <c r="J48" s="47" t="s">
        <v>11</v>
      </c>
      <c r="K48" s="47" t="s">
        <v>11</v>
      </c>
    </row>
    <row r="49" spans="1:11" s="30" customFormat="1" ht="47.25">
      <c r="A49" s="50" t="s">
        <v>56</v>
      </c>
      <c r="B49" s="51" t="s">
        <v>54</v>
      </c>
      <c r="C49" s="47">
        <v>3</v>
      </c>
      <c r="D49" s="47">
        <v>4</v>
      </c>
      <c r="E49" s="48">
        <f>IF(C49&gt;D49,C49/D49,D49/C49)*100</f>
        <v>133.33000000000001</v>
      </c>
      <c r="F49" s="47"/>
      <c r="G49" s="48"/>
      <c r="H49" s="47"/>
      <c r="I49" s="47"/>
      <c r="J49" s="47"/>
      <c r="K49" s="47"/>
    </row>
    <row r="50" spans="1:11" s="30" customFormat="1" ht="15.75">
      <c r="A50" s="51" t="s">
        <v>14</v>
      </c>
      <c r="B50" s="51"/>
      <c r="C50" s="47" t="s">
        <v>11</v>
      </c>
      <c r="D50" s="47" t="s">
        <v>11</v>
      </c>
      <c r="E50" s="47" t="s">
        <v>11</v>
      </c>
      <c r="F50" s="48">
        <f>AVERAGE(E47:E49)</f>
        <v>230.07</v>
      </c>
      <c r="G50" s="48">
        <v>9205.2000000000007</v>
      </c>
      <c r="H50" s="52">
        <f>G50/G31</f>
        <v>0.73029999999999995</v>
      </c>
      <c r="I50" s="44">
        <f>F50*H50</f>
        <v>168.02</v>
      </c>
      <c r="J50" s="47" t="s">
        <v>11</v>
      </c>
      <c r="K50" s="47" t="s">
        <v>11</v>
      </c>
    </row>
    <row r="51" spans="1:11" s="11" customFormat="1" ht="15.75">
      <c r="A51" s="53"/>
      <c r="B51" s="53"/>
      <c r="C51" s="54"/>
      <c r="D51" s="54"/>
      <c r="E51" s="54"/>
      <c r="F51" s="54"/>
      <c r="G51" s="55"/>
      <c r="H51" s="54"/>
      <c r="I51" s="54"/>
      <c r="J51" s="54"/>
      <c r="K51" s="54" t="s">
        <v>74</v>
      </c>
    </row>
    <row r="52" spans="1:11" ht="15.75">
      <c r="A52" s="20"/>
      <c r="B52" s="20"/>
      <c r="C52" s="20"/>
      <c r="D52" s="20"/>
      <c r="E52" s="20"/>
      <c r="F52" s="20"/>
      <c r="G52" s="22"/>
      <c r="H52" s="20"/>
      <c r="I52" s="20"/>
      <c r="J52" s="20"/>
      <c r="K52" s="20"/>
    </row>
    <row r="53" spans="1:11" ht="15.75">
      <c r="A53" s="100" t="s">
        <v>63</v>
      </c>
      <c r="B53" s="100"/>
      <c r="C53" s="100"/>
      <c r="D53" s="20"/>
      <c r="E53" s="20"/>
      <c r="F53" s="20"/>
      <c r="G53" s="22"/>
      <c r="H53" s="20"/>
      <c r="I53" s="20"/>
      <c r="J53" s="82" t="s">
        <v>70</v>
      </c>
      <c r="K53" s="82"/>
    </row>
    <row r="54" spans="1:11" ht="15.75">
      <c r="A54" s="20"/>
      <c r="B54" s="20"/>
      <c r="C54" s="20"/>
      <c r="D54" s="20"/>
      <c r="E54" s="20"/>
      <c r="F54" s="20"/>
      <c r="G54" s="22"/>
      <c r="H54" s="20"/>
      <c r="I54" s="20"/>
      <c r="J54" s="20"/>
      <c r="K54" s="20"/>
    </row>
    <row r="55" spans="1:11">
      <c r="A55" s="3"/>
      <c r="B55" s="3"/>
      <c r="C55" s="3"/>
      <c r="D55" s="3"/>
      <c r="E55" s="3"/>
      <c r="F55" s="3"/>
      <c r="G55" s="4"/>
      <c r="H55" s="3"/>
      <c r="I55" s="3"/>
      <c r="J55" s="3"/>
      <c r="K55" s="3"/>
    </row>
    <row r="56" spans="1:11">
      <c r="A56" s="3"/>
      <c r="B56" s="3"/>
      <c r="C56" s="3"/>
      <c r="D56" s="3"/>
      <c r="E56" s="3"/>
      <c r="F56" s="3"/>
      <c r="G56" s="4"/>
      <c r="H56" s="3"/>
      <c r="I56" s="3"/>
      <c r="J56" s="3"/>
      <c r="K56" s="3"/>
    </row>
    <row r="57" spans="1:11">
      <c r="A57" s="3"/>
      <c r="B57" s="3"/>
      <c r="C57" s="3"/>
      <c r="D57" s="3"/>
      <c r="E57" s="3"/>
      <c r="F57" s="3"/>
      <c r="G57" s="4"/>
      <c r="H57" s="3"/>
      <c r="I57" s="3"/>
      <c r="J57" s="3"/>
      <c r="K57" s="3"/>
    </row>
    <row r="58" spans="1:11">
      <c r="A58" s="3"/>
      <c r="B58" s="3"/>
      <c r="C58" s="3"/>
      <c r="D58" s="3"/>
      <c r="E58" s="3"/>
      <c r="F58" s="3"/>
      <c r="G58" s="4"/>
      <c r="H58" s="3"/>
      <c r="I58" s="3"/>
      <c r="J58" s="3"/>
      <c r="K58" s="3"/>
    </row>
    <row r="59" spans="1:11">
      <c r="A59" s="3"/>
      <c r="B59" s="3"/>
      <c r="C59" s="3"/>
      <c r="D59" s="3"/>
      <c r="E59" s="3"/>
      <c r="F59" s="3"/>
      <c r="G59" s="4"/>
      <c r="H59" s="3"/>
      <c r="I59" s="3"/>
      <c r="J59" s="3"/>
      <c r="K59" s="3"/>
    </row>
    <row r="60" spans="1:11">
      <c r="A60" s="3"/>
      <c r="B60" s="3"/>
      <c r="C60" s="3"/>
      <c r="D60" s="3"/>
      <c r="E60" s="3"/>
      <c r="F60" s="3"/>
      <c r="G60" s="4"/>
      <c r="H60" s="3"/>
      <c r="I60" s="3"/>
      <c r="J60" s="3"/>
      <c r="K60" s="3"/>
    </row>
    <row r="61" spans="1:11">
      <c r="A61" s="3"/>
      <c r="B61" s="3"/>
      <c r="C61" s="3"/>
      <c r="D61" s="3"/>
      <c r="E61" s="3"/>
      <c r="F61" s="3"/>
      <c r="G61" s="4"/>
      <c r="H61" s="3"/>
      <c r="I61" s="3"/>
      <c r="J61" s="3"/>
      <c r="K61" s="3"/>
    </row>
    <row r="62" spans="1:11">
      <c r="A62" s="3"/>
      <c r="B62" s="3"/>
      <c r="C62" s="3"/>
      <c r="D62" s="3"/>
      <c r="E62" s="3"/>
      <c r="F62" s="3"/>
      <c r="G62" s="4"/>
      <c r="H62" s="3"/>
      <c r="I62" s="3"/>
      <c r="J62" s="3"/>
      <c r="K62" s="3"/>
    </row>
    <row r="63" spans="1:11">
      <c r="A63" s="3"/>
      <c r="B63" s="3"/>
      <c r="C63" s="3"/>
      <c r="D63" s="3"/>
      <c r="E63" s="3"/>
      <c r="F63" s="3"/>
      <c r="G63" s="4"/>
      <c r="H63" s="3"/>
      <c r="I63" s="3"/>
      <c r="J63" s="3"/>
      <c r="K63" s="3"/>
    </row>
    <row r="64" spans="1:11">
      <c r="A64" s="3"/>
      <c r="B64" s="3"/>
      <c r="C64" s="3"/>
      <c r="D64" s="3"/>
      <c r="E64" s="3"/>
      <c r="F64" s="3"/>
      <c r="G64" s="4"/>
      <c r="H64" s="3"/>
      <c r="I64" s="3"/>
      <c r="J64" s="3"/>
      <c r="K64" s="3"/>
    </row>
    <row r="65" spans="1:11">
      <c r="A65" s="3"/>
      <c r="B65" s="3"/>
      <c r="C65" s="3"/>
      <c r="D65" s="3"/>
      <c r="E65" s="3"/>
      <c r="F65" s="3"/>
      <c r="G65" s="4"/>
      <c r="H65" s="3"/>
      <c r="I65" s="3"/>
      <c r="J65" s="3"/>
      <c r="K65" s="3"/>
    </row>
    <row r="66" spans="1:11">
      <c r="A66" s="3"/>
      <c r="B66" s="3"/>
      <c r="C66" s="3"/>
      <c r="D66" s="3"/>
      <c r="E66" s="3"/>
      <c r="F66" s="3"/>
      <c r="G66" s="4"/>
      <c r="H66" s="3"/>
      <c r="I66" s="3"/>
      <c r="J66" s="3"/>
      <c r="K66" s="3"/>
    </row>
    <row r="67" spans="1:11">
      <c r="A67" s="3"/>
      <c r="B67" s="3"/>
      <c r="C67" s="3"/>
      <c r="D67" s="3"/>
      <c r="E67" s="3"/>
      <c r="F67" s="3"/>
      <c r="G67" s="4"/>
      <c r="H67" s="3"/>
      <c r="I67" s="3"/>
      <c r="J67" s="3"/>
      <c r="K67" s="3"/>
    </row>
    <row r="68" spans="1:11">
      <c r="A68" s="3"/>
      <c r="B68" s="3"/>
      <c r="C68" s="3"/>
      <c r="D68" s="3"/>
      <c r="E68" s="3"/>
      <c r="F68" s="3"/>
      <c r="G68" s="4"/>
      <c r="H68" s="3"/>
      <c r="I68" s="3"/>
      <c r="J68" s="3"/>
      <c r="K68" s="3"/>
    </row>
    <row r="69" spans="1:11">
      <c r="A69" s="3"/>
      <c r="B69" s="3"/>
      <c r="C69" s="3"/>
      <c r="D69" s="3"/>
      <c r="E69" s="3"/>
      <c r="F69" s="3"/>
      <c r="G69" s="4"/>
      <c r="H69" s="3"/>
      <c r="I69" s="3"/>
      <c r="J69" s="3"/>
      <c r="K69" s="3"/>
    </row>
    <row r="70" spans="1:11">
      <c r="A70" s="3"/>
      <c r="B70" s="3"/>
      <c r="C70" s="3"/>
      <c r="D70" s="3"/>
      <c r="E70" s="3"/>
      <c r="F70" s="3"/>
      <c r="G70" s="4"/>
      <c r="H70" s="3"/>
      <c r="I70" s="3"/>
      <c r="J70" s="3"/>
      <c r="K70" s="3"/>
    </row>
    <row r="71" spans="1:11">
      <c r="A71" s="3"/>
      <c r="B71" s="3"/>
      <c r="C71" s="3"/>
      <c r="D71" s="3"/>
      <c r="E71" s="3"/>
      <c r="F71" s="3"/>
      <c r="G71" s="4"/>
      <c r="H71" s="3"/>
      <c r="I71" s="3"/>
      <c r="J71" s="3"/>
      <c r="K71" s="3"/>
    </row>
    <row r="72" spans="1:11">
      <c r="A72" s="3"/>
      <c r="B72" s="3"/>
      <c r="C72" s="3"/>
      <c r="D72" s="3"/>
      <c r="E72" s="3"/>
      <c r="F72" s="3"/>
      <c r="G72" s="4"/>
      <c r="H72" s="3"/>
      <c r="I72" s="3"/>
      <c r="J72" s="3"/>
      <c r="K72" s="3"/>
    </row>
    <row r="73" spans="1:11">
      <c r="A73" s="3"/>
      <c r="B73" s="3"/>
      <c r="C73" s="3"/>
      <c r="D73" s="3"/>
      <c r="E73" s="3"/>
      <c r="F73" s="3"/>
      <c r="G73" s="4"/>
      <c r="H73" s="3"/>
      <c r="I73" s="3"/>
      <c r="J73" s="3"/>
      <c r="K73" s="3"/>
    </row>
    <row r="74" spans="1:11">
      <c r="A74" s="3"/>
      <c r="B74" s="3"/>
      <c r="C74" s="3"/>
      <c r="D74" s="3"/>
      <c r="E74" s="3"/>
      <c r="F74" s="3"/>
      <c r="G74" s="4"/>
      <c r="H74" s="3"/>
      <c r="I74" s="3"/>
      <c r="J74" s="3"/>
      <c r="K74" s="3"/>
    </row>
    <row r="75" spans="1:11">
      <c r="A75" s="3"/>
      <c r="B75" s="3"/>
      <c r="C75" s="3"/>
      <c r="D75" s="3"/>
      <c r="E75" s="3"/>
      <c r="F75" s="3"/>
      <c r="G75" s="4"/>
      <c r="H75" s="3"/>
      <c r="I75" s="3"/>
      <c r="J75" s="3"/>
      <c r="K75" s="3"/>
    </row>
    <row r="76" spans="1:11">
      <c r="A76" s="3"/>
      <c r="B76" s="3"/>
      <c r="C76" s="3"/>
      <c r="D76" s="3"/>
      <c r="E76" s="3"/>
      <c r="F76" s="3"/>
      <c r="G76" s="4"/>
      <c r="H76" s="3"/>
      <c r="I76" s="3"/>
      <c r="J76" s="3"/>
      <c r="K76" s="3"/>
    </row>
    <row r="77" spans="1:11">
      <c r="A77" s="3"/>
      <c r="B77" s="3"/>
      <c r="C77" s="3"/>
      <c r="D77" s="3"/>
      <c r="E77" s="3"/>
      <c r="F77" s="3"/>
      <c r="G77" s="4"/>
      <c r="H77" s="3"/>
      <c r="I77" s="3"/>
      <c r="J77" s="3"/>
      <c r="K77" s="3"/>
    </row>
    <row r="78" spans="1:11">
      <c r="A78" s="3"/>
      <c r="B78" s="3"/>
      <c r="C78" s="3"/>
      <c r="D78" s="3"/>
      <c r="E78" s="3"/>
      <c r="F78" s="3"/>
      <c r="G78" s="4"/>
      <c r="H78" s="3"/>
      <c r="I78" s="3"/>
      <c r="J78" s="3"/>
      <c r="K78" s="3"/>
    </row>
    <row r="79" spans="1:11">
      <c r="A79" s="3"/>
      <c r="B79" s="3"/>
      <c r="C79" s="3"/>
      <c r="D79" s="3"/>
      <c r="E79" s="3"/>
      <c r="F79" s="3"/>
      <c r="G79" s="4"/>
      <c r="H79" s="3"/>
      <c r="I79" s="3"/>
      <c r="J79" s="3"/>
      <c r="K79" s="3"/>
    </row>
    <row r="80" spans="1:11">
      <c r="A80" s="3"/>
      <c r="B80" s="3"/>
      <c r="C80" s="3"/>
      <c r="D80" s="3"/>
      <c r="E80" s="3"/>
      <c r="F80" s="3"/>
      <c r="G80" s="4"/>
      <c r="H80" s="3"/>
      <c r="I80" s="3"/>
      <c r="J80" s="3"/>
      <c r="K80" s="3"/>
    </row>
    <row r="81" spans="1:11">
      <c r="A81" s="3"/>
      <c r="B81" s="3"/>
      <c r="C81" s="3"/>
      <c r="D81" s="3"/>
      <c r="E81" s="3"/>
      <c r="F81" s="3"/>
      <c r="G81" s="4"/>
      <c r="H81" s="3"/>
      <c r="I81" s="3"/>
      <c r="J81" s="3"/>
      <c r="K81" s="3"/>
    </row>
    <row r="82" spans="1:11">
      <c r="A82" s="3"/>
      <c r="B82" s="3"/>
      <c r="C82" s="3"/>
      <c r="D82" s="3"/>
      <c r="E82" s="3"/>
      <c r="F82" s="3"/>
      <c r="G82" s="4"/>
      <c r="H82" s="3"/>
      <c r="I82" s="3"/>
      <c r="J82" s="3"/>
      <c r="K82" s="3"/>
    </row>
    <row r="83" spans="1:11">
      <c r="A83" s="3"/>
      <c r="B83" s="3"/>
      <c r="C83" s="3"/>
      <c r="D83" s="3"/>
      <c r="E83" s="3"/>
      <c r="F83" s="3"/>
      <c r="G83" s="4"/>
      <c r="H83" s="3"/>
      <c r="I83" s="3"/>
      <c r="J83" s="3"/>
      <c r="K83" s="3"/>
    </row>
    <row r="84" spans="1:11">
      <c r="A84" s="3"/>
      <c r="B84" s="3"/>
      <c r="C84" s="3"/>
      <c r="D84" s="3"/>
      <c r="E84" s="3"/>
      <c r="F84" s="3"/>
      <c r="G84" s="4"/>
      <c r="H84" s="3"/>
      <c r="I84" s="3"/>
      <c r="J84" s="3"/>
      <c r="K84" s="3"/>
    </row>
    <row r="85" spans="1:11">
      <c r="A85" s="3"/>
      <c r="B85" s="3"/>
      <c r="C85" s="3"/>
      <c r="D85" s="3"/>
      <c r="E85" s="3"/>
      <c r="F85" s="3"/>
      <c r="G85" s="4"/>
      <c r="H85" s="3"/>
      <c r="I85" s="3"/>
      <c r="J85" s="3"/>
      <c r="K85" s="3"/>
    </row>
    <row r="86" spans="1:11">
      <c r="A86" s="3"/>
      <c r="B86" s="3"/>
      <c r="C86" s="3"/>
      <c r="D86" s="3"/>
      <c r="E86" s="3"/>
      <c r="F86" s="3"/>
      <c r="G86" s="4"/>
      <c r="H86" s="3"/>
      <c r="I86" s="3"/>
      <c r="J86" s="3"/>
      <c r="K86" s="3"/>
    </row>
    <row r="87" spans="1:11">
      <c r="A87" s="3"/>
      <c r="B87" s="3"/>
      <c r="C87" s="3"/>
      <c r="D87" s="3"/>
      <c r="E87" s="3"/>
      <c r="F87" s="3"/>
      <c r="G87" s="4"/>
      <c r="H87" s="3"/>
      <c r="I87" s="3"/>
      <c r="J87" s="3"/>
      <c r="K87" s="3"/>
    </row>
    <row r="88" spans="1:11">
      <c r="A88" s="3"/>
      <c r="B88" s="3"/>
      <c r="C88" s="3"/>
      <c r="D88" s="3"/>
      <c r="E88" s="3"/>
      <c r="F88" s="3"/>
      <c r="G88" s="4"/>
      <c r="H88" s="3"/>
      <c r="I88" s="3"/>
      <c r="J88" s="3"/>
      <c r="K88" s="3"/>
    </row>
    <row r="89" spans="1:11">
      <c r="A89" s="3"/>
      <c r="B89" s="3"/>
      <c r="C89" s="3"/>
      <c r="D89" s="3"/>
      <c r="E89" s="3"/>
      <c r="F89" s="3"/>
      <c r="G89" s="4"/>
      <c r="H89" s="3"/>
      <c r="I89" s="3"/>
      <c r="J89" s="3"/>
      <c r="K89" s="3"/>
    </row>
    <row r="90" spans="1:11">
      <c r="A90" s="3"/>
      <c r="B90" s="3"/>
      <c r="C90" s="3"/>
      <c r="D90" s="3"/>
      <c r="E90" s="3"/>
      <c r="F90" s="3"/>
      <c r="G90" s="4"/>
      <c r="H90" s="3"/>
      <c r="I90" s="3"/>
      <c r="J90" s="3"/>
      <c r="K90" s="3"/>
    </row>
  </sheetData>
  <mergeCells count="23">
    <mergeCell ref="A53:C53"/>
    <mergeCell ref="J53:K53"/>
    <mergeCell ref="G10:G13"/>
    <mergeCell ref="A46:K46"/>
    <mergeCell ref="K10:K13"/>
    <mergeCell ref="D10:D13"/>
    <mergeCell ref="H10:H13"/>
    <mergeCell ref="F1:K1"/>
    <mergeCell ref="H2:K2"/>
    <mergeCell ref="H3:K3"/>
    <mergeCell ref="H4:K4"/>
    <mergeCell ref="A6:K6"/>
    <mergeCell ref="A7:K7"/>
    <mergeCell ref="A8:K8"/>
    <mergeCell ref="E10:E13"/>
    <mergeCell ref="J10:J13"/>
    <mergeCell ref="A32:K32"/>
    <mergeCell ref="A15:K15"/>
    <mergeCell ref="I10:I13"/>
    <mergeCell ref="A10:A13"/>
    <mergeCell ref="C10:C13"/>
    <mergeCell ref="B10:B13"/>
    <mergeCell ref="F10:F13"/>
  </mergeCells>
  <phoneticPr fontId="0" type="noConversion"/>
  <pageMargins left="0.19685039370078741" right="0.19685039370078741" top="0.98425196850393704" bottom="0.19685039370078741" header="0.51181102362204722" footer="0"/>
  <pageSetup paperSize="9" scale="80" fitToHeight="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2"/>
  <sheetViews>
    <sheetView view="pageBreakPreview" zoomScale="85" zoomScaleNormal="100" zoomScaleSheetLayoutView="85" workbookViewId="0">
      <selection activeCell="A17" sqref="A17:K17"/>
    </sheetView>
  </sheetViews>
  <sheetFormatPr defaultRowHeight="12.75"/>
  <cols>
    <col min="1" max="1" width="48.7109375" style="2" customWidth="1"/>
    <col min="2" max="2" width="9.42578125" style="2" customWidth="1"/>
    <col min="3" max="3" width="9.140625" style="2"/>
    <col min="4" max="4" width="10.5703125" style="2" customWidth="1"/>
    <col min="5" max="5" width="14.140625" style="2" customWidth="1"/>
    <col min="6" max="6" width="12.28515625" style="2" customWidth="1"/>
    <col min="7" max="7" width="13" style="5" customWidth="1"/>
    <col min="8" max="8" width="12.5703125" style="2" customWidth="1"/>
    <col min="9" max="9" width="12.28515625" style="2" customWidth="1"/>
    <col min="10" max="10" width="13" style="2" customWidth="1"/>
    <col min="11" max="11" width="16.5703125" style="2" customWidth="1"/>
    <col min="12" max="12" width="1.42578125" style="2" customWidth="1"/>
    <col min="13" max="16384" width="9.140625" style="2"/>
  </cols>
  <sheetData>
    <row r="2" spans="1:11" s="20" customFormat="1" ht="64.5" customHeight="1">
      <c r="F2" s="76" t="s">
        <v>96</v>
      </c>
      <c r="G2" s="76"/>
      <c r="H2" s="76"/>
      <c r="I2" s="76"/>
      <c r="J2" s="76"/>
      <c r="K2" s="76"/>
    </row>
    <row r="3" spans="1:11" s="20" customFormat="1" ht="15.75">
      <c r="F3" s="77" t="s">
        <v>31</v>
      </c>
      <c r="G3" s="77"/>
      <c r="H3" s="77"/>
      <c r="I3" s="77"/>
      <c r="J3" s="77"/>
      <c r="K3" s="77"/>
    </row>
    <row r="4" spans="1:11" s="20" customFormat="1" ht="15.75">
      <c r="F4" s="66"/>
      <c r="G4" s="66"/>
      <c r="H4" s="78" t="s">
        <v>33</v>
      </c>
      <c r="I4" s="78"/>
      <c r="J4" s="78"/>
      <c r="K4" s="78"/>
    </row>
    <row r="5" spans="1:11" s="20" customFormat="1" ht="15.75">
      <c r="F5" s="66"/>
      <c r="G5" s="66"/>
      <c r="H5" s="78" t="s">
        <v>72</v>
      </c>
      <c r="I5" s="78"/>
      <c r="J5" s="78"/>
      <c r="K5" s="78"/>
    </row>
    <row r="6" spans="1:11" s="20" customFormat="1" ht="15.75">
      <c r="F6" s="66"/>
      <c r="G6" s="66"/>
      <c r="H6" s="78" t="s">
        <v>99</v>
      </c>
      <c r="I6" s="78"/>
      <c r="J6" s="78"/>
      <c r="K6" s="78"/>
    </row>
    <row r="7" spans="1:11" s="20" customFormat="1" ht="15.75">
      <c r="G7" s="22"/>
    </row>
    <row r="8" spans="1:11" s="20" customFormat="1" ht="15.75">
      <c r="A8" s="82" t="s">
        <v>16</v>
      </c>
      <c r="B8" s="82"/>
      <c r="C8" s="82"/>
      <c r="D8" s="82"/>
      <c r="E8" s="82"/>
      <c r="F8" s="82"/>
      <c r="G8" s="82"/>
      <c r="H8" s="82"/>
      <c r="I8" s="82"/>
      <c r="J8" s="82"/>
      <c r="K8" s="82"/>
    </row>
    <row r="9" spans="1:11" s="20" customFormat="1" ht="15.75">
      <c r="A9" s="82" t="s">
        <v>100</v>
      </c>
      <c r="B9" s="82"/>
      <c r="C9" s="82"/>
      <c r="D9" s="82"/>
      <c r="E9" s="82"/>
      <c r="F9" s="82"/>
      <c r="G9" s="82"/>
      <c r="H9" s="82"/>
      <c r="I9" s="82"/>
      <c r="J9" s="82"/>
      <c r="K9" s="82"/>
    </row>
    <row r="10" spans="1:11" s="20" customFormat="1" ht="15.75">
      <c r="A10" s="82" t="s">
        <v>28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</row>
    <row r="11" spans="1:11" s="11" customFormat="1" ht="15.75">
      <c r="A11" s="20"/>
      <c r="B11" s="20"/>
      <c r="C11" s="20"/>
      <c r="D11" s="20"/>
      <c r="E11" s="20"/>
      <c r="F11" s="20"/>
      <c r="G11" s="22"/>
      <c r="H11" s="20"/>
      <c r="I11" s="20"/>
      <c r="J11" s="20"/>
      <c r="K11" s="20"/>
    </row>
    <row r="12" spans="1:11" s="30" customFormat="1" ht="32.25" customHeight="1">
      <c r="A12" s="81" t="s">
        <v>0</v>
      </c>
      <c r="B12" s="81" t="s">
        <v>1</v>
      </c>
      <c r="C12" s="81" t="s">
        <v>2</v>
      </c>
      <c r="D12" s="81" t="s">
        <v>3</v>
      </c>
      <c r="E12" s="81" t="s">
        <v>4</v>
      </c>
      <c r="F12" s="81" t="s">
        <v>5</v>
      </c>
      <c r="G12" s="103" t="s">
        <v>6</v>
      </c>
      <c r="H12" s="81" t="s">
        <v>7</v>
      </c>
      <c r="I12" s="81" t="s">
        <v>8</v>
      </c>
      <c r="J12" s="81" t="s">
        <v>9</v>
      </c>
      <c r="K12" s="81" t="s">
        <v>10</v>
      </c>
    </row>
    <row r="13" spans="1:11" s="30" customFormat="1" ht="41.25" customHeight="1">
      <c r="A13" s="81"/>
      <c r="B13" s="81"/>
      <c r="C13" s="81"/>
      <c r="D13" s="81"/>
      <c r="E13" s="81"/>
      <c r="F13" s="81"/>
      <c r="G13" s="103"/>
      <c r="H13" s="81"/>
      <c r="I13" s="81"/>
      <c r="J13" s="81"/>
      <c r="K13" s="81"/>
    </row>
    <row r="14" spans="1:11" s="30" customFormat="1" ht="33.75" customHeight="1">
      <c r="A14" s="81"/>
      <c r="B14" s="81"/>
      <c r="C14" s="81"/>
      <c r="D14" s="81"/>
      <c r="E14" s="81"/>
      <c r="F14" s="81"/>
      <c r="G14" s="103"/>
      <c r="H14" s="81"/>
      <c r="I14" s="81"/>
      <c r="J14" s="81"/>
      <c r="K14" s="81"/>
    </row>
    <row r="15" spans="1:11" s="30" customFormat="1" ht="135.75" customHeight="1">
      <c r="A15" s="81"/>
      <c r="B15" s="81"/>
      <c r="C15" s="81"/>
      <c r="D15" s="81"/>
      <c r="E15" s="81"/>
      <c r="F15" s="81"/>
      <c r="G15" s="103"/>
      <c r="H15" s="81"/>
      <c r="I15" s="81"/>
      <c r="J15" s="81"/>
      <c r="K15" s="81"/>
    </row>
    <row r="16" spans="1:11" s="30" customFormat="1" ht="15.75">
      <c r="A16" s="18">
        <v>1</v>
      </c>
      <c r="B16" s="18">
        <v>2</v>
      </c>
      <c r="C16" s="18">
        <v>3</v>
      </c>
      <c r="D16" s="18">
        <v>4</v>
      </c>
      <c r="E16" s="18">
        <v>5</v>
      </c>
      <c r="F16" s="18">
        <v>6</v>
      </c>
      <c r="G16" s="45">
        <v>7</v>
      </c>
      <c r="H16" s="18">
        <v>8</v>
      </c>
      <c r="I16" s="18">
        <v>9</v>
      </c>
      <c r="J16" s="18">
        <v>10</v>
      </c>
      <c r="K16" s="18">
        <v>11</v>
      </c>
    </row>
    <row r="17" spans="1:11" s="30" customFormat="1" ht="15.75">
      <c r="A17" s="108" t="s">
        <v>105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</row>
    <row r="18" spans="1:11" s="30" customFormat="1" ht="47.25">
      <c r="A18" s="50" t="s">
        <v>83</v>
      </c>
      <c r="B18" s="51"/>
      <c r="C18" s="47">
        <f>C35</f>
        <v>115.5</v>
      </c>
      <c r="D18" s="47">
        <f>D35</f>
        <v>119</v>
      </c>
      <c r="E18" s="47" t="s">
        <v>11</v>
      </c>
      <c r="F18" s="47" t="s">
        <v>11</v>
      </c>
      <c r="G18" s="48" t="s">
        <v>11</v>
      </c>
      <c r="H18" s="47" t="s">
        <v>11</v>
      </c>
      <c r="I18" s="47" t="s">
        <v>11</v>
      </c>
      <c r="J18" s="44">
        <f>IF(C18&gt;D18,C18/D18,D18/C18)*100</f>
        <v>103.03</v>
      </c>
      <c r="K18" s="47" t="s">
        <v>11</v>
      </c>
    </row>
    <row r="19" spans="1:11" s="30" customFormat="1" ht="63">
      <c r="A19" s="50" t="s">
        <v>85</v>
      </c>
      <c r="B19" s="51"/>
      <c r="C19" s="47">
        <f t="shared" ref="C19:D26" si="0">C36</f>
        <v>112</v>
      </c>
      <c r="D19" s="47">
        <f t="shared" si="0"/>
        <v>120.4</v>
      </c>
      <c r="E19" s="47" t="s">
        <v>11</v>
      </c>
      <c r="F19" s="47" t="s">
        <v>11</v>
      </c>
      <c r="G19" s="48" t="s">
        <v>11</v>
      </c>
      <c r="H19" s="47" t="s">
        <v>11</v>
      </c>
      <c r="I19" s="47" t="s">
        <v>11</v>
      </c>
      <c r="J19" s="44">
        <f t="shared" ref="J19:J25" si="1">IF(C19&gt;D19,C19/D19,D19/C19)*100</f>
        <v>107.5</v>
      </c>
      <c r="K19" s="47" t="s">
        <v>11</v>
      </c>
    </row>
    <row r="20" spans="1:11" s="30" customFormat="1" ht="63">
      <c r="A20" s="50" t="s">
        <v>86</v>
      </c>
      <c r="B20" s="51"/>
      <c r="C20" s="47">
        <f t="shared" si="0"/>
        <v>13</v>
      </c>
      <c r="D20" s="47">
        <f t="shared" si="0"/>
        <v>14</v>
      </c>
      <c r="E20" s="47" t="s">
        <v>11</v>
      </c>
      <c r="F20" s="47" t="s">
        <v>11</v>
      </c>
      <c r="G20" s="48" t="s">
        <v>11</v>
      </c>
      <c r="H20" s="47" t="s">
        <v>11</v>
      </c>
      <c r="I20" s="47" t="s">
        <v>11</v>
      </c>
      <c r="J20" s="44">
        <f t="shared" si="1"/>
        <v>107.69</v>
      </c>
      <c r="K20" s="47" t="s">
        <v>11</v>
      </c>
    </row>
    <row r="21" spans="1:11" s="30" customFormat="1" ht="47.25">
      <c r="A21" s="50" t="s">
        <v>87</v>
      </c>
      <c r="B21" s="51"/>
      <c r="C21" s="47">
        <f t="shared" si="0"/>
        <v>917</v>
      </c>
      <c r="D21" s="47">
        <f t="shared" si="0"/>
        <v>938</v>
      </c>
      <c r="E21" s="47"/>
      <c r="F21" s="47"/>
      <c r="G21" s="48"/>
      <c r="H21" s="47"/>
      <c r="I21" s="47"/>
      <c r="J21" s="44">
        <f t="shared" si="1"/>
        <v>102.29</v>
      </c>
      <c r="K21" s="47"/>
    </row>
    <row r="22" spans="1:11" s="30" customFormat="1" ht="189">
      <c r="A22" s="50" t="s">
        <v>88</v>
      </c>
      <c r="B22" s="51"/>
      <c r="C22" s="47">
        <f t="shared" si="0"/>
        <v>15</v>
      </c>
      <c r="D22" s="47">
        <f t="shared" si="0"/>
        <v>15</v>
      </c>
      <c r="E22" s="47"/>
      <c r="F22" s="47"/>
      <c r="G22" s="48"/>
      <c r="H22" s="47"/>
      <c r="I22" s="47"/>
      <c r="J22" s="44">
        <f t="shared" si="1"/>
        <v>100</v>
      </c>
      <c r="K22" s="47"/>
    </row>
    <row r="23" spans="1:11" s="30" customFormat="1" ht="94.5">
      <c r="A23" s="50" t="s">
        <v>89</v>
      </c>
      <c r="B23" s="51"/>
      <c r="C23" s="47">
        <f t="shared" si="0"/>
        <v>16.3</v>
      </c>
      <c r="D23" s="47">
        <f t="shared" si="0"/>
        <v>17.5</v>
      </c>
      <c r="E23" s="47"/>
      <c r="F23" s="47"/>
      <c r="G23" s="48"/>
      <c r="H23" s="47"/>
      <c r="I23" s="47"/>
      <c r="J23" s="44">
        <f t="shared" si="1"/>
        <v>107.36</v>
      </c>
      <c r="K23" s="47"/>
    </row>
    <row r="24" spans="1:11" s="30" customFormat="1" ht="63">
      <c r="A24" s="50" t="s">
        <v>90</v>
      </c>
      <c r="B24" s="51"/>
      <c r="C24" s="47">
        <f t="shared" si="0"/>
        <v>47.3</v>
      </c>
      <c r="D24" s="47">
        <f t="shared" si="0"/>
        <v>48.4</v>
      </c>
      <c r="E24" s="47"/>
      <c r="F24" s="47"/>
      <c r="G24" s="48"/>
      <c r="H24" s="47"/>
      <c r="I24" s="47"/>
      <c r="J24" s="44">
        <f t="shared" si="1"/>
        <v>102.33</v>
      </c>
      <c r="K24" s="47"/>
    </row>
    <row r="25" spans="1:11" s="30" customFormat="1" ht="63">
      <c r="A25" s="50" t="s">
        <v>46</v>
      </c>
      <c r="B25" s="51" t="s">
        <v>54</v>
      </c>
      <c r="C25" s="47">
        <f t="shared" si="0"/>
        <v>2371</v>
      </c>
      <c r="D25" s="47">
        <f t="shared" si="0"/>
        <v>2489</v>
      </c>
      <c r="E25" s="47" t="s">
        <v>11</v>
      </c>
      <c r="F25" s="47" t="s">
        <v>11</v>
      </c>
      <c r="G25" s="48" t="s">
        <v>11</v>
      </c>
      <c r="H25" s="47" t="s">
        <v>11</v>
      </c>
      <c r="I25" s="47" t="s">
        <v>11</v>
      </c>
      <c r="J25" s="44">
        <f t="shared" si="1"/>
        <v>104.98</v>
      </c>
      <c r="K25" s="47"/>
    </row>
    <row r="26" spans="1:11" s="30" customFormat="1" ht="63">
      <c r="A26" s="50" t="s">
        <v>47</v>
      </c>
      <c r="B26" s="51" t="s">
        <v>54</v>
      </c>
      <c r="C26" s="47">
        <f t="shared" si="0"/>
        <v>3</v>
      </c>
      <c r="D26" s="47">
        <f t="shared" si="0"/>
        <v>3</v>
      </c>
      <c r="E26" s="47" t="s">
        <v>11</v>
      </c>
      <c r="F26" s="47" t="s">
        <v>11</v>
      </c>
      <c r="G26" s="48" t="s">
        <v>11</v>
      </c>
      <c r="H26" s="47" t="s">
        <v>11</v>
      </c>
      <c r="I26" s="47" t="s">
        <v>11</v>
      </c>
      <c r="J26" s="44">
        <f t="shared" ref="J26:J32" si="2">IF(C26&gt;D26,C26/D26,D26/C26)*100</f>
        <v>100</v>
      </c>
      <c r="K26" s="47"/>
    </row>
    <row r="27" spans="1:11" s="30" customFormat="1" ht="47.25">
      <c r="A27" s="46" t="s">
        <v>59</v>
      </c>
      <c r="B27" s="19" t="s">
        <v>52</v>
      </c>
      <c r="C27" s="59">
        <v>473</v>
      </c>
      <c r="D27" s="59">
        <v>484</v>
      </c>
      <c r="E27" s="47"/>
      <c r="F27" s="47"/>
      <c r="G27" s="48"/>
      <c r="H27" s="47"/>
      <c r="I27" s="47"/>
      <c r="J27" s="44">
        <f t="shared" si="2"/>
        <v>102.33</v>
      </c>
      <c r="K27" s="47"/>
    </row>
    <row r="28" spans="1:11" s="30" customFormat="1" ht="94.5">
      <c r="A28" s="46" t="s">
        <v>60</v>
      </c>
      <c r="B28" s="19" t="s">
        <v>61</v>
      </c>
      <c r="C28" s="59">
        <v>30.2</v>
      </c>
      <c r="D28" s="59">
        <v>32.299999999999997</v>
      </c>
      <c r="E28" s="47"/>
      <c r="F28" s="47"/>
      <c r="G28" s="48"/>
      <c r="H28" s="47"/>
      <c r="I28" s="47"/>
      <c r="J28" s="44">
        <f t="shared" si="2"/>
        <v>106.95</v>
      </c>
      <c r="K28" s="47"/>
    </row>
    <row r="29" spans="1:11" s="30" customFormat="1" ht="94.5">
      <c r="A29" s="46" t="s">
        <v>69</v>
      </c>
      <c r="B29" s="19" t="s">
        <v>54</v>
      </c>
      <c r="C29" s="47">
        <f>C46</f>
        <v>3</v>
      </c>
      <c r="D29" s="47">
        <f>D46</f>
        <v>3</v>
      </c>
      <c r="E29" s="47"/>
      <c r="F29" s="47"/>
      <c r="G29" s="48"/>
      <c r="H29" s="47"/>
      <c r="I29" s="47"/>
      <c r="J29" s="65">
        <f t="shared" si="2"/>
        <v>100</v>
      </c>
      <c r="K29" s="47"/>
    </row>
    <row r="30" spans="1:11" s="30" customFormat="1" ht="63">
      <c r="A30" s="50" t="s">
        <v>57</v>
      </c>
      <c r="B30" s="51" t="s">
        <v>54</v>
      </c>
      <c r="C30" s="47">
        <f t="shared" ref="C30:D32" si="3">C49</f>
        <v>420</v>
      </c>
      <c r="D30" s="47">
        <f t="shared" si="3"/>
        <v>420</v>
      </c>
      <c r="E30" s="47" t="s">
        <v>11</v>
      </c>
      <c r="F30" s="47" t="s">
        <v>11</v>
      </c>
      <c r="G30" s="48" t="s">
        <v>11</v>
      </c>
      <c r="H30" s="47" t="s">
        <v>11</v>
      </c>
      <c r="I30" s="47" t="s">
        <v>11</v>
      </c>
      <c r="J30" s="44">
        <f t="shared" si="2"/>
        <v>100</v>
      </c>
      <c r="K30" s="47" t="s">
        <v>11</v>
      </c>
    </row>
    <row r="31" spans="1:11" s="30" customFormat="1" ht="47.25">
      <c r="A31" s="50" t="s">
        <v>55</v>
      </c>
      <c r="B31" s="51" t="s">
        <v>54</v>
      </c>
      <c r="C31" s="47">
        <f t="shared" si="3"/>
        <v>350</v>
      </c>
      <c r="D31" s="47">
        <f t="shared" si="3"/>
        <v>350</v>
      </c>
      <c r="E31" s="47" t="s">
        <v>11</v>
      </c>
      <c r="F31" s="47" t="s">
        <v>11</v>
      </c>
      <c r="G31" s="48" t="s">
        <v>11</v>
      </c>
      <c r="H31" s="47" t="s">
        <v>11</v>
      </c>
      <c r="I31" s="47" t="s">
        <v>11</v>
      </c>
      <c r="J31" s="44">
        <f t="shared" si="2"/>
        <v>100</v>
      </c>
      <c r="K31" s="47" t="s">
        <v>11</v>
      </c>
    </row>
    <row r="32" spans="1:11" s="30" customFormat="1" ht="47.25">
      <c r="A32" s="50" t="s">
        <v>56</v>
      </c>
      <c r="B32" s="51" t="s">
        <v>54</v>
      </c>
      <c r="C32" s="47">
        <f t="shared" si="3"/>
        <v>4</v>
      </c>
      <c r="D32" s="47">
        <f t="shared" si="3"/>
        <v>4</v>
      </c>
      <c r="E32" s="47" t="s">
        <v>11</v>
      </c>
      <c r="F32" s="47" t="s">
        <v>11</v>
      </c>
      <c r="G32" s="48" t="s">
        <v>11</v>
      </c>
      <c r="H32" s="47" t="s">
        <v>11</v>
      </c>
      <c r="I32" s="47" t="s">
        <v>11</v>
      </c>
      <c r="J32" s="44">
        <f t="shared" si="2"/>
        <v>100</v>
      </c>
      <c r="K32" s="47" t="s">
        <v>11</v>
      </c>
    </row>
    <row r="33" spans="1:11" s="30" customFormat="1" ht="15.75">
      <c r="A33" s="51" t="s">
        <v>12</v>
      </c>
      <c r="B33" s="51" t="s">
        <v>54</v>
      </c>
      <c r="C33" s="47" t="s">
        <v>11</v>
      </c>
      <c r="D33" s="47" t="s">
        <v>11</v>
      </c>
      <c r="E33" s="47" t="s">
        <v>11</v>
      </c>
      <c r="F33" s="47" t="s">
        <v>11</v>
      </c>
      <c r="G33" s="48">
        <v>10289.299999999999</v>
      </c>
      <c r="H33" s="47" t="s">
        <v>11</v>
      </c>
      <c r="I33" s="47" t="s">
        <v>11</v>
      </c>
      <c r="J33" s="47" t="s">
        <v>11</v>
      </c>
      <c r="K33" s="44">
        <f>AVERAGE(J18:J32)</f>
        <v>102.96</v>
      </c>
    </row>
    <row r="34" spans="1:11" s="30" customFormat="1" ht="15.75">
      <c r="A34" s="101" t="s">
        <v>49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1:11" s="30" customFormat="1" ht="47.25">
      <c r="A35" s="50" t="s">
        <v>83</v>
      </c>
      <c r="B35" s="51" t="s">
        <v>84</v>
      </c>
      <c r="C35" s="47">
        <v>115.5</v>
      </c>
      <c r="D35" s="47">
        <v>119</v>
      </c>
      <c r="E35" s="48">
        <f t="shared" ref="E35:E46" si="4">IF(C35&gt;D35,C35/D35,D35/C35)*100</f>
        <v>103.03</v>
      </c>
      <c r="F35" s="47" t="s">
        <v>11</v>
      </c>
      <c r="G35" s="48" t="s">
        <v>11</v>
      </c>
      <c r="H35" s="47" t="s">
        <v>11</v>
      </c>
      <c r="I35" s="47" t="s">
        <v>11</v>
      </c>
      <c r="J35" s="47" t="s">
        <v>11</v>
      </c>
      <c r="K35" s="47" t="s">
        <v>11</v>
      </c>
    </row>
    <row r="36" spans="1:11" s="30" customFormat="1" ht="63">
      <c r="A36" s="50" t="s">
        <v>85</v>
      </c>
      <c r="B36" s="51" t="s">
        <v>84</v>
      </c>
      <c r="C36" s="47">
        <v>112</v>
      </c>
      <c r="D36" s="47">
        <v>120.4</v>
      </c>
      <c r="E36" s="48">
        <f t="shared" si="4"/>
        <v>107.5</v>
      </c>
      <c r="F36" s="47" t="s">
        <v>11</v>
      </c>
      <c r="G36" s="48" t="s">
        <v>11</v>
      </c>
      <c r="H36" s="47" t="s">
        <v>11</v>
      </c>
      <c r="I36" s="47" t="s">
        <v>11</v>
      </c>
      <c r="J36" s="47" t="s">
        <v>11</v>
      </c>
      <c r="K36" s="47" t="s">
        <v>11</v>
      </c>
    </row>
    <row r="37" spans="1:11" s="30" customFormat="1" ht="63">
      <c r="A37" s="50" t="s">
        <v>86</v>
      </c>
      <c r="B37" s="51" t="s">
        <v>84</v>
      </c>
      <c r="C37" s="47">
        <v>13</v>
      </c>
      <c r="D37" s="47">
        <v>14</v>
      </c>
      <c r="E37" s="48">
        <f t="shared" si="4"/>
        <v>107.69</v>
      </c>
      <c r="F37" s="47" t="s">
        <v>11</v>
      </c>
      <c r="G37" s="48" t="s">
        <v>11</v>
      </c>
      <c r="H37" s="47" t="s">
        <v>11</v>
      </c>
      <c r="I37" s="47" t="s">
        <v>11</v>
      </c>
      <c r="J37" s="47" t="s">
        <v>11</v>
      </c>
      <c r="K37" s="47" t="s">
        <v>11</v>
      </c>
    </row>
    <row r="38" spans="1:11" s="30" customFormat="1" ht="47.25">
      <c r="A38" s="50" t="s">
        <v>87</v>
      </c>
      <c r="B38" s="51" t="s">
        <v>54</v>
      </c>
      <c r="C38" s="47">
        <v>917</v>
      </c>
      <c r="D38" s="47">
        <v>938</v>
      </c>
      <c r="E38" s="48">
        <f t="shared" si="4"/>
        <v>102.29</v>
      </c>
      <c r="F38" s="47"/>
      <c r="G38" s="48"/>
      <c r="H38" s="47"/>
      <c r="I38" s="47"/>
      <c r="J38" s="47"/>
      <c r="K38" s="47"/>
    </row>
    <row r="39" spans="1:11" s="30" customFormat="1" ht="189">
      <c r="A39" s="50" t="s">
        <v>88</v>
      </c>
      <c r="B39" s="51" t="s">
        <v>84</v>
      </c>
      <c r="C39" s="47">
        <v>15</v>
      </c>
      <c r="D39" s="47">
        <v>15</v>
      </c>
      <c r="E39" s="48">
        <f t="shared" si="4"/>
        <v>100</v>
      </c>
      <c r="F39" s="47"/>
      <c r="G39" s="48"/>
      <c r="H39" s="47"/>
      <c r="I39" s="47"/>
      <c r="J39" s="47"/>
      <c r="K39" s="47"/>
    </row>
    <row r="40" spans="1:11" s="30" customFormat="1" ht="94.5">
      <c r="A40" s="50" t="s">
        <v>89</v>
      </c>
      <c r="B40" s="51" t="s">
        <v>54</v>
      </c>
      <c r="C40" s="47">
        <v>16.3</v>
      </c>
      <c r="D40" s="47">
        <v>17.5</v>
      </c>
      <c r="E40" s="48">
        <f t="shared" si="4"/>
        <v>107.36</v>
      </c>
      <c r="F40" s="47"/>
      <c r="G40" s="48"/>
      <c r="H40" s="47"/>
      <c r="I40" s="47"/>
      <c r="J40" s="47"/>
      <c r="K40" s="47"/>
    </row>
    <row r="41" spans="1:11" s="30" customFormat="1" ht="63">
      <c r="A41" s="50" t="s">
        <v>90</v>
      </c>
      <c r="B41" s="51" t="s">
        <v>54</v>
      </c>
      <c r="C41" s="47">
        <v>47.3</v>
      </c>
      <c r="D41" s="47">
        <v>48.4</v>
      </c>
      <c r="E41" s="48">
        <f t="shared" si="4"/>
        <v>102.33</v>
      </c>
      <c r="F41" s="47"/>
      <c r="G41" s="48"/>
      <c r="H41" s="47"/>
      <c r="I41" s="47"/>
      <c r="J41" s="47"/>
      <c r="K41" s="47"/>
    </row>
    <row r="42" spans="1:11" s="30" customFormat="1" ht="63">
      <c r="A42" s="50" t="s">
        <v>46</v>
      </c>
      <c r="B42" s="51" t="s">
        <v>54</v>
      </c>
      <c r="C42" s="47">
        <v>2371</v>
      </c>
      <c r="D42" s="47">
        <v>2489</v>
      </c>
      <c r="E42" s="48">
        <f t="shared" si="4"/>
        <v>104.98</v>
      </c>
      <c r="F42" s="47"/>
      <c r="G42" s="48"/>
      <c r="H42" s="47"/>
      <c r="I42" s="47"/>
      <c r="J42" s="47"/>
      <c r="K42" s="47"/>
    </row>
    <row r="43" spans="1:11" s="30" customFormat="1" ht="63">
      <c r="A43" s="50" t="s">
        <v>47</v>
      </c>
      <c r="B43" s="51" t="s">
        <v>54</v>
      </c>
      <c r="C43" s="47">
        <v>3</v>
      </c>
      <c r="D43" s="47">
        <v>3</v>
      </c>
      <c r="E43" s="48">
        <f t="shared" si="4"/>
        <v>100</v>
      </c>
      <c r="F43" s="47"/>
      <c r="G43" s="48"/>
      <c r="H43" s="47"/>
      <c r="I43" s="47"/>
      <c r="J43" s="47"/>
      <c r="K43" s="47"/>
    </row>
    <row r="44" spans="1:11" s="30" customFormat="1" ht="47.25">
      <c r="A44" s="46" t="s">
        <v>59</v>
      </c>
      <c r="B44" s="19" t="s">
        <v>52</v>
      </c>
      <c r="C44" s="59">
        <v>473</v>
      </c>
      <c r="D44" s="59">
        <v>484</v>
      </c>
      <c r="E44" s="48">
        <f t="shared" si="4"/>
        <v>102.33</v>
      </c>
      <c r="F44" s="47"/>
      <c r="G44" s="48"/>
      <c r="H44" s="47"/>
      <c r="I44" s="47"/>
      <c r="J44" s="47"/>
      <c r="K44" s="47"/>
    </row>
    <row r="45" spans="1:11" s="30" customFormat="1" ht="94.5">
      <c r="A45" s="46" t="s">
        <v>60</v>
      </c>
      <c r="B45" s="19" t="s">
        <v>61</v>
      </c>
      <c r="C45" s="59">
        <v>30.2</v>
      </c>
      <c r="D45" s="59">
        <v>32.299999999999997</v>
      </c>
      <c r="E45" s="48">
        <f t="shared" si="4"/>
        <v>106.95</v>
      </c>
      <c r="F45" s="47"/>
      <c r="G45" s="48"/>
      <c r="H45" s="47"/>
      <c r="I45" s="47"/>
      <c r="J45" s="47"/>
      <c r="K45" s="47"/>
    </row>
    <row r="46" spans="1:11" s="30" customFormat="1" ht="94.5">
      <c r="A46" s="46" t="s">
        <v>69</v>
      </c>
      <c r="B46" s="19" t="s">
        <v>54</v>
      </c>
      <c r="C46" s="47">
        <v>3</v>
      </c>
      <c r="D46" s="47">
        <v>3</v>
      </c>
      <c r="E46" s="48">
        <f t="shared" si="4"/>
        <v>100</v>
      </c>
      <c r="F46" s="47"/>
      <c r="G46" s="48"/>
      <c r="H46" s="47"/>
      <c r="I46" s="47"/>
      <c r="J46" s="47"/>
      <c r="K46" s="47"/>
    </row>
    <row r="47" spans="1:11" s="30" customFormat="1" ht="15.75">
      <c r="A47" s="51" t="s">
        <v>13</v>
      </c>
      <c r="B47" s="51"/>
      <c r="C47" s="47" t="s">
        <v>11</v>
      </c>
      <c r="D47" s="47" t="s">
        <v>11</v>
      </c>
      <c r="E47" s="47" t="s">
        <v>11</v>
      </c>
      <c r="F47" s="48">
        <f>AVERAGE(E36:E46)</f>
        <v>103.77</v>
      </c>
      <c r="G47" s="48">
        <v>1000</v>
      </c>
      <c r="H47" s="52">
        <f>G47/G33</f>
        <v>9.7199999999999995E-2</v>
      </c>
      <c r="I47" s="44">
        <f>F47*H47</f>
        <v>10.09</v>
      </c>
      <c r="J47" s="47" t="s">
        <v>11</v>
      </c>
      <c r="K47" s="47" t="s">
        <v>11</v>
      </c>
    </row>
    <row r="48" spans="1:11" s="30" customFormat="1" ht="15.75">
      <c r="A48" s="105" t="s">
        <v>50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7"/>
    </row>
    <row r="49" spans="1:11" s="30" customFormat="1" ht="63">
      <c r="A49" s="50" t="s">
        <v>57</v>
      </c>
      <c r="B49" s="51" t="s">
        <v>54</v>
      </c>
      <c r="C49" s="47">
        <v>420</v>
      </c>
      <c r="D49" s="47">
        <v>420</v>
      </c>
      <c r="E49" s="48">
        <f>IF(C49&gt;D49,C49/D49,D49/C49)*100</f>
        <v>100</v>
      </c>
      <c r="F49" s="47" t="s">
        <v>11</v>
      </c>
      <c r="G49" s="48" t="s">
        <v>11</v>
      </c>
      <c r="H49" s="47" t="s">
        <v>11</v>
      </c>
      <c r="I49" s="47" t="s">
        <v>11</v>
      </c>
      <c r="J49" s="47" t="s">
        <v>11</v>
      </c>
      <c r="K49" s="47" t="s">
        <v>11</v>
      </c>
    </row>
    <row r="50" spans="1:11" s="30" customFormat="1" ht="47.25">
      <c r="A50" s="50" t="s">
        <v>55</v>
      </c>
      <c r="B50" s="51" t="s">
        <v>54</v>
      </c>
      <c r="C50" s="47">
        <v>350</v>
      </c>
      <c r="D50" s="47">
        <v>350</v>
      </c>
      <c r="E50" s="48">
        <f>IF(C50&gt;D50,C50/D50,D50/C50)*100</f>
        <v>100</v>
      </c>
      <c r="F50" s="47" t="s">
        <v>11</v>
      </c>
      <c r="G50" s="48" t="s">
        <v>11</v>
      </c>
      <c r="H50" s="47" t="s">
        <v>11</v>
      </c>
      <c r="I50" s="47" t="s">
        <v>11</v>
      </c>
      <c r="J50" s="47" t="s">
        <v>11</v>
      </c>
      <c r="K50" s="47" t="s">
        <v>11</v>
      </c>
    </row>
    <row r="51" spans="1:11" s="30" customFormat="1" ht="47.25">
      <c r="A51" s="50" t="s">
        <v>56</v>
      </c>
      <c r="B51" s="51" t="s">
        <v>54</v>
      </c>
      <c r="C51" s="47">
        <v>4</v>
      </c>
      <c r="D51" s="47">
        <v>4</v>
      </c>
      <c r="E51" s="48">
        <f>IF(C51&gt;D51,C51/D51,D51/C51)*100</f>
        <v>100</v>
      </c>
      <c r="F51" s="47"/>
      <c r="G51" s="48"/>
      <c r="H51" s="47"/>
      <c r="I51" s="47"/>
      <c r="J51" s="47"/>
      <c r="K51" s="47"/>
    </row>
    <row r="52" spans="1:11" s="30" customFormat="1" ht="15.75">
      <c r="A52" s="51" t="s">
        <v>14</v>
      </c>
      <c r="B52" s="51"/>
      <c r="C52" s="47" t="s">
        <v>11</v>
      </c>
      <c r="D52" s="47" t="s">
        <v>11</v>
      </c>
      <c r="E52" s="47" t="s">
        <v>11</v>
      </c>
      <c r="F52" s="48">
        <f>AVERAGE(E49:E51)</f>
        <v>100</v>
      </c>
      <c r="G52" s="48">
        <v>9289.2999999999993</v>
      </c>
      <c r="H52" s="52">
        <f>G52/G33</f>
        <v>0.90280000000000005</v>
      </c>
      <c r="I52" s="44">
        <f>F52*H52</f>
        <v>90.28</v>
      </c>
      <c r="J52" s="47" t="s">
        <v>11</v>
      </c>
      <c r="K52" s="47" t="s">
        <v>11</v>
      </c>
    </row>
    <row r="53" spans="1:11" s="30" customFormat="1" ht="15.75">
      <c r="A53" s="56"/>
      <c r="B53" s="56"/>
      <c r="C53" s="57"/>
      <c r="D53" s="57"/>
      <c r="E53" s="57"/>
      <c r="F53" s="57"/>
      <c r="G53" s="58"/>
      <c r="H53" s="57"/>
      <c r="I53" s="57"/>
      <c r="J53" s="57"/>
      <c r="K53" s="57" t="s">
        <v>74</v>
      </c>
    </row>
    <row r="54" spans="1:11" s="11" customFormat="1" ht="15.75">
      <c r="A54" s="20"/>
      <c r="B54" s="20"/>
      <c r="C54" s="20"/>
      <c r="D54" s="20"/>
      <c r="E54" s="20"/>
      <c r="F54" s="20"/>
      <c r="G54" s="22"/>
      <c r="H54" s="20"/>
      <c r="I54" s="20"/>
      <c r="J54" s="20"/>
      <c r="K54" s="20"/>
    </row>
    <row r="55" spans="1:11" s="11" customFormat="1" ht="15.75">
      <c r="A55" s="100"/>
      <c r="B55" s="100"/>
      <c r="C55" s="100"/>
      <c r="D55" s="20"/>
      <c r="E55" s="20"/>
      <c r="F55" s="20"/>
      <c r="G55" s="22"/>
      <c r="H55" s="20"/>
      <c r="I55" s="20"/>
      <c r="J55" s="82"/>
      <c r="K55" s="82"/>
    </row>
    <row r="56" spans="1:11" s="11" customFormat="1" ht="15.75">
      <c r="A56" s="20"/>
      <c r="B56" s="20"/>
      <c r="C56" s="20"/>
      <c r="D56" s="20"/>
      <c r="E56" s="20"/>
      <c r="F56" s="20"/>
      <c r="G56" s="22"/>
      <c r="H56" s="20"/>
      <c r="I56" s="20"/>
      <c r="J56" s="20"/>
      <c r="K56" s="20"/>
    </row>
    <row r="57" spans="1:11" s="11" customFormat="1" ht="15.75">
      <c r="A57" s="20"/>
      <c r="B57" s="20"/>
      <c r="C57" s="20"/>
      <c r="D57" s="20"/>
      <c r="E57" s="20"/>
      <c r="F57" s="20"/>
      <c r="G57" s="22"/>
      <c r="H57" s="20"/>
      <c r="I57" s="20"/>
      <c r="J57" s="20"/>
      <c r="K57" s="20"/>
    </row>
    <row r="58" spans="1:11" s="11" customFormat="1" ht="15.75">
      <c r="A58" s="20"/>
      <c r="B58" s="20"/>
      <c r="C58" s="20"/>
      <c r="D58" s="20"/>
      <c r="E58" s="20"/>
      <c r="F58" s="20"/>
      <c r="G58" s="22"/>
      <c r="H58" s="20"/>
      <c r="I58" s="20"/>
      <c r="J58" s="20"/>
      <c r="K58" s="20"/>
    </row>
    <row r="59" spans="1:11" s="11" customFormat="1" ht="15.75">
      <c r="A59" s="20"/>
      <c r="B59" s="20"/>
      <c r="C59" s="20"/>
      <c r="D59" s="20"/>
      <c r="E59" s="20"/>
      <c r="F59" s="20"/>
      <c r="G59" s="22"/>
      <c r="H59" s="20"/>
      <c r="I59" s="20"/>
      <c r="J59" s="20"/>
      <c r="K59" s="20"/>
    </row>
    <row r="60" spans="1:11" s="11" customFormat="1" ht="15.75">
      <c r="A60" s="20"/>
      <c r="B60" s="20"/>
      <c r="C60" s="20"/>
      <c r="D60" s="20"/>
      <c r="E60" s="20"/>
      <c r="F60" s="20"/>
      <c r="G60" s="22"/>
      <c r="H60" s="20"/>
      <c r="I60" s="20"/>
      <c r="J60" s="20"/>
      <c r="K60" s="20"/>
    </row>
    <row r="61" spans="1:11" s="11" customFormat="1" ht="15.75">
      <c r="A61" s="20"/>
      <c r="B61" s="20"/>
      <c r="C61" s="20"/>
      <c r="D61" s="20"/>
      <c r="E61" s="20"/>
      <c r="F61" s="20"/>
      <c r="G61" s="22"/>
      <c r="H61" s="20"/>
      <c r="I61" s="20"/>
      <c r="J61" s="20"/>
      <c r="K61" s="20"/>
    </row>
    <row r="62" spans="1:11" s="11" customFormat="1">
      <c r="A62" s="16"/>
      <c r="B62" s="16"/>
      <c r="C62" s="16"/>
      <c r="D62" s="16"/>
      <c r="E62" s="16"/>
      <c r="F62" s="16"/>
      <c r="G62" s="17"/>
      <c r="H62" s="16"/>
      <c r="I62" s="16"/>
      <c r="J62" s="16"/>
      <c r="K62" s="16"/>
    </row>
    <row r="63" spans="1:11" s="11" customFormat="1">
      <c r="A63" s="16"/>
      <c r="B63" s="16"/>
      <c r="C63" s="16"/>
      <c r="D63" s="16"/>
      <c r="E63" s="16"/>
      <c r="F63" s="16"/>
      <c r="G63" s="17"/>
      <c r="H63" s="16"/>
      <c r="I63" s="16"/>
      <c r="J63" s="16"/>
      <c r="K63" s="16"/>
    </row>
    <row r="64" spans="1:11">
      <c r="A64" s="3"/>
      <c r="B64" s="3"/>
      <c r="C64" s="3"/>
      <c r="D64" s="3"/>
      <c r="E64" s="3"/>
      <c r="F64" s="3"/>
      <c r="G64" s="4"/>
      <c r="H64" s="3"/>
      <c r="I64" s="3"/>
      <c r="J64" s="3"/>
      <c r="K64" s="3"/>
    </row>
    <row r="65" spans="1:11">
      <c r="A65" s="3"/>
      <c r="B65" s="3"/>
      <c r="C65" s="3"/>
      <c r="D65" s="3"/>
      <c r="E65" s="3"/>
      <c r="F65" s="3"/>
      <c r="G65" s="4"/>
      <c r="H65" s="3"/>
      <c r="I65" s="3"/>
      <c r="J65" s="3"/>
      <c r="K65" s="3"/>
    </row>
    <row r="66" spans="1:11">
      <c r="A66" s="3"/>
      <c r="B66" s="3"/>
      <c r="C66" s="3"/>
      <c r="D66" s="3"/>
      <c r="E66" s="3"/>
      <c r="F66" s="3"/>
      <c r="G66" s="4"/>
      <c r="H66" s="3"/>
      <c r="I66" s="3"/>
      <c r="J66" s="3"/>
      <c r="K66" s="3"/>
    </row>
    <row r="67" spans="1:11">
      <c r="A67" s="3"/>
      <c r="B67" s="3"/>
      <c r="C67" s="3"/>
      <c r="D67" s="3"/>
      <c r="E67" s="3"/>
      <c r="F67" s="3"/>
      <c r="G67" s="4"/>
      <c r="H67" s="3"/>
      <c r="I67" s="3"/>
      <c r="J67" s="3"/>
      <c r="K67" s="3"/>
    </row>
    <row r="68" spans="1:11">
      <c r="A68" s="3"/>
      <c r="B68" s="3"/>
      <c r="C68" s="3"/>
      <c r="D68" s="3"/>
      <c r="E68" s="3"/>
      <c r="F68" s="3"/>
      <c r="G68" s="4"/>
      <c r="H68" s="3"/>
      <c r="I68" s="3"/>
      <c r="J68" s="3"/>
      <c r="K68" s="3"/>
    </row>
    <row r="69" spans="1:11">
      <c r="A69" s="3"/>
      <c r="B69" s="3"/>
      <c r="C69" s="3"/>
      <c r="D69" s="3"/>
      <c r="E69" s="3"/>
      <c r="F69" s="3"/>
      <c r="G69" s="4"/>
      <c r="H69" s="3"/>
      <c r="I69" s="3"/>
      <c r="J69" s="3"/>
      <c r="K69" s="3"/>
    </row>
    <row r="70" spans="1:11">
      <c r="A70" s="3"/>
      <c r="B70" s="3"/>
      <c r="C70" s="3"/>
      <c r="D70" s="3"/>
      <c r="E70" s="3"/>
      <c r="F70" s="3"/>
      <c r="G70" s="4"/>
      <c r="H70" s="3"/>
      <c r="I70" s="3"/>
      <c r="J70" s="3"/>
      <c r="K70" s="3"/>
    </row>
    <row r="71" spans="1:11">
      <c r="A71" s="3"/>
      <c r="B71" s="3"/>
      <c r="C71" s="3"/>
      <c r="D71" s="3"/>
      <c r="E71" s="3"/>
      <c r="F71" s="3"/>
      <c r="G71" s="4"/>
      <c r="H71" s="3"/>
      <c r="I71" s="3"/>
      <c r="J71" s="3"/>
      <c r="K71" s="3"/>
    </row>
    <row r="72" spans="1:11">
      <c r="A72" s="3"/>
      <c r="B72" s="3"/>
      <c r="C72" s="3"/>
      <c r="D72" s="3"/>
      <c r="E72" s="3"/>
      <c r="F72" s="3"/>
      <c r="G72" s="4"/>
      <c r="H72" s="3"/>
      <c r="I72" s="3"/>
      <c r="J72" s="3"/>
      <c r="K72" s="3"/>
    </row>
    <row r="73" spans="1:11">
      <c r="A73" s="3"/>
      <c r="B73" s="3"/>
      <c r="C73" s="3"/>
      <c r="D73" s="3"/>
      <c r="E73" s="3"/>
      <c r="F73" s="3"/>
      <c r="G73" s="4"/>
      <c r="H73" s="3"/>
      <c r="I73" s="3"/>
      <c r="J73" s="3"/>
      <c r="K73" s="3"/>
    </row>
    <row r="74" spans="1:11">
      <c r="A74" s="3"/>
      <c r="B74" s="3"/>
      <c r="C74" s="3"/>
      <c r="D74" s="3"/>
      <c r="E74" s="3"/>
      <c r="F74" s="3"/>
      <c r="G74" s="4"/>
      <c r="H74" s="3"/>
      <c r="I74" s="3"/>
      <c r="J74" s="3"/>
      <c r="K74" s="3"/>
    </row>
    <row r="75" spans="1:11">
      <c r="A75" s="3"/>
      <c r="B75" s="3"/>
      <c r="C75" s="3"/>
      <c r="D75" s="3"/>
      <c r="E75" s="3"/>
      <c r="F75" s="3"/>
      <c r="G75" s="4"/>
      <c r="H75" s="3"/>
      <c r="I75" s="3"/>
      <c r="J75" s="3"/>
      <c r="K75" s="3"/>
    </row>
    <row r="76" spans="1:11">
      <c r="A76" s="3"/>
      <c r="B76" s="3"/>
      <c r="C76" s="3"/>
      <c r="D76" s="3"/>
      <c r="E76" s="3"/>
      <c r="F76" s="3"/>
      <c r="G76" s="4"/>
      <c r="H76" s="3"/>
      <c r="I76" s="3"/>
      <c r="J76" s="3"/>
      <c r="K76" s="3"/>
    </row>
    <row r="77" spans="1:11">
      <c r="A77" s="3"/>
      <c r="B77" s="3"/>
      <c r="C77" s="3"/>
      <c r="D77" s="3"/>
      <c r="E77" s="3"/>
      <c r="F77" s="3"/>
      <c r="G77" s="4"/>
      <c r="H77" s="3"/>
      <c r="I77" s="3"/>
      <c r="J77" s="3"/>
      <c r="K77" s="3"/>
    </row>
    <row r="78" spans="1:11">
      <c r="A78" s="3"/>
      <c r="B78" s="3"/>
      <c r="C78" s="3"/>
      <c r="D78" s="3"/>
      <c r="E78" s="3"/>
      <c r="F78" s="3"/>
      <c r="G78" s="4"/>
      <c r="H78" s="3"/>
      <c r="I78" s="3"/>
      <c r="J78" s="3"/>
      <c r="K78" s="3"/>
    </row>
    <row r="79" spans="1:11">
      <c r="A79" s="3"/>
      <c r="B79" s="3"/>
      <c r="C79" s="3"/>
      <c r="D79" s="3"/>
      <c r="E79" s="3"/>
      <c r="F79" s="3"/>
      <c r="G79" s="4"/>
      <c r="H79" s="3"/>
      <c r="I79" s="3"/>
      <c r="J79" s="3"/>
      <c r="K79" s="3"/>
    </row>
    <row r="80" spans="1:11">
      <c r="A80" s="3"/>
      <c r="B80" s="3"/>
      <c r="C80" s="3"/>
      <c r="D80" s="3"/>
      <c r="E80" s="3"/>
      <c r="F80" s="3"/>
      <c r="G80" s="4"/>
      <c r="H80" s="3"/>
      <c r="I80" s="3"/>
      <c r="J80" s="3"/>
      <c r="K80" s="3"/>
    </row>
    <row r="81" spans="1:11">
      <c r="A81" s="3"/>
      <c r="B81" s="3"/>
      <c r="C81" s="3"/>
      <c r="D81" s="3"/>
      <c r="E81" s="3"/>
      <c r="F81" s="3"/>
      <c r="G81" s="4"/>
      <c r="H81" s="3"/>
      <c r="I81" s="3"/>
      <c r="J81" s="3"/>
      <c r="K81" s="3"/>
    </row>
    <row r="82" spans="1:11">
      <c r="A82" s="3"/>
      <c r="B82" s="3"/>
      <c r="C82" s="3"/>
      <c r="D82" s="3"/>
      <c r="E82" s="3"/>
      <c r="F82" s="3"/>
      <c r="G82" s="4"/>
      <c r="H82" s="3"/>
      <c r="I82" s="3"/>
      <c r="J82" s="3"/>
      <c r="K82" s="3"/>
    </row>
    <row r="83" spans="1:11">
      <c r="A83" s="3"/>
      <c r="B83" s="3"/>
      <c r="C83" s="3"/>
      <c r="D83" s="3"/>
      <c r="E83" s="3"/>
      <c r="F83" s="3"/>
      <c r="G83" s="4"/>
      <c r="H83" s="3"/>
      <c r="I83" s="3"/>
      <c r="J83" s="3"/>
      <c r="K83" s="3"/>
    </row>
    <row r="84" spans="1:11">
      <c r="A84" s="3"/>
      <c r="B84" s="3"/>
      <c r="C84" s="3"/>
      <c r="D84" s="3"/>
      <c r="E84" s="3"/>
      <c r="F84" s="3"/>
      <c r="G84" s="4"/>
      <c r="H84" s="3"/>
      <c r="I84" s="3"/>
      <c r="J84" s="3"/>
      <c r="K84" s="3"/>
    </row>
    <row r="85" spans="1:11">
      <c r="A85" s="3"/>
      <c r="B85" s="3"/>
      <c r="C85" s="3"/>
      <c r="D85" s="3"/>
      <c r="E85" s="3"/>
      <c r="F85" s="3"/>
      <c r="G85" s="4"/>
      <c r="H85" s="3"/>
      <c r="I85" s="3"/>
      <c r="J85" s="3"/>
      <c r="K85" s="3"/>
    </row>
    <row r="86" spans="1:11">
      <c r="A86" s="3"/>
      <c r="B86" s="3"/>
      <c r="C86" s="3"/>
      <c r="D86" s="3"/>
      <c r="E86" s="3"/>
      <c r="F86" s="3"/>
      <c r="G86" s="4"/>
      <c r="H86" s="3"/>
      <c r="I86" s="3"/>
      <c r="J86" s="3"/>
      <c r="K86" s="3"/>
    </row>
    <row r="87" spans="1:11">
      <c r="A87" s="3"/>
      <c r="B87" s="3"/>
      <c r="C87" s="3"/>
      <c r="D87" s="3"/>
      <c r="E87" s="3"/>
      <c r="F87" s="3"/>
      <c r="G87" s="4"/>
      <c r="H87" s="3"/>
      <c r="I87" s="3"/>
      <c r="J87" s="3"/>
      <c r="K87" s="3"/>
    </row>
    <row r="88" spans="1:11">
      <c r="A88" s="3"/>
      <c r="B88" s="3"/>
      <c r="C88" s="3"/>
      <c r="D88" s="3"/>
      <c r="E88" s="3"/>
      <c r="F88" s="3"/>
      <c r="G88" s="4"/>
      <c r="H88" s="3"/>
      <c r="I88" s="3"/>
      <c r="J88" s="3"/>
      <c r="K88" s="3"/>
    </row>
    <row r="89" spans="1:11">
      <c r="A89" s="3"/>
      <c r="B89" s="3"/>
      <c r="C89" s="3"/>
      <c r="D89" s="3"/>
      <c r="E89" s="3"/>
      <c r="F89" s="3"/>
      <c r="G89" s="4"/>
      <c r="H89" s="3"/>
      <c r="I89" s="3"/>
      <c r="J89" s="3"/>
      <c r="K89" s="3"/>
    </row>
    <row r="90" spans="1:11">
      <c r="A90" s="3"/>
      <c r="B90" s="3"/>
      <c r="C90" s="3"/>
      <c r="D90" s="3"/>
      <c r="E90" s="3"/>
      <c r="F90" s="3"/>
      <c r="G90" s="4"/>
      <c r="H90" s="3"/>
      <c r="I90" s="3"/>
      <c r="J90" s="3"/>
      <c r="K90" s="3"/>
    </row>
    <row r="91" spans="1:11">
      <c r="A91" s="3"/>
      <c r="B91" s="3"/>
      <c r="C91" s="3"/>
      <c r="D91" s="3"/>
      <c r="E91" s="3"/>
      <c r="F91" s="3"/>
      <c r="G91" s="4"/>
      <c r="H91" s="3"/>
      <c r="I91" s="3"/>
      <c r="J91" s="3"/>
      <c r="K91" s="3"/>
    </row>
    <row r="92" spans="1:11">
      <c r="A92" s="3"/>
      <c r="B92" s="3"/>
      <c r="C92" s="3"/>
      <c r="D92" s="3"/>
      <c r="E92" s="3"/>
      <c r="F92" s="3"/>
      <c r="G92" s="4"/>
      <c r="H92" s="3"/>
      <c r="I92" s="3"/>
      <c r="J92" s="3"/>
      <c r="K92" s="3"/>
    </row>
  </sheetData>
  <mergeCells count="24">
    <mergeCell ref="F2:K2"/>
    <mergeCell ref="A55:C55"/>
    <mergeCell ref="J55:K55"/>
    <mergeCell ref="H12:H15"/>
    <mergeCell ref="F12:F15"/>
    <mergeCell ref="A48:K48"/>
    <mergeCell ref="F3:K3"/>
    <mergeCell ref="H4:K4"/>
    <mergeCell ref="C12:C15"/>
    <mergeCell ref="G12:G15"/>
    <mergeCell ref="A17:K17"/>
    <mergeCell ref="A34:K34"/>
    <mergeCell ref="I12:I15"/>
    <mergeCell ref="J12:J15"/>
    <mergeCell ref="K12:K15"/>
    <mergeCell ref="A10:K10"/>
    <mergeCell ref="A9:K9"/>
    <mergeCell ref="H5:K5"/>
    <mergeCell ref="H6:K6"/>
    <mergeCell ref="A8:K8"/>
    <mergeCell ref="D12:D15"/>
    <mergeCell ref="A12:A15"/>
    <mergeCell ref="B12:B15"/>
    <mergeCell ref="E12:E15"/>
  </mergeCells>
  <phoneticPr fontId="0" type="noConversion"/>
  <pageMargins left="0.19685039370078741" right="0.19685039370078741" top="0.98425196850393704" bottom="0.19685039370078741" header="0.51181102362204722" footer="0"/>
  <pageSetup paperSize="9" scale="85" fitToHeight="0" orientation="landscape" r:id="rId1"/>
  <headerFooter alignWithMargins="0"/>
  <rowBreaks count="4" manualBreakCount="4">
    <brk id="19" max="10" man="1"/>
    <brk id="26" max="10" man="1"/>
    <brk id="36" max="16383" man="1"/>
    <brk id="43" max="10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2"/>
  <sheetViews>
    <sheetView view="pageBreakPreview" zoomScale="60" zoomScaleNormal="70" workbookViewId="0">
      <selection activeCell="A17" sqref="A17:K17"/>
    </sheetView>
  </sheetViews>
  <sheetFormatPr defaultRowHeight="12.75"/>
  <cols>
    <col min="1" max="1" width="48" style="2" customWidth="1"/>
    <col min="2" max="2" width="7.42578125" style="2" customWidth="1"/>
    <col min="3" max="3" width="9.140625" style="2"/>
    <col min="4" max="4" width="10.5703125" style="2" customWidth="1"/>
    <col min="5" max="5" width="14.140625" style="2" customWidth="1"/>
    <col min="6" max="6" width="12.28515625" style="2" customWidth="1"/>
    <col min="7" max="7" width="13" style="5" customWidth="1"/>
    <col min="8" max="8" width="12.5703125" style="2" customWidth="1"/>
    <col min="9" max="9" width="12.28515625" style="2" customWidth="1"/>
    <col min="10" max="11" width="13" style="2" customWidth="1"/>
    <col min="12" max="12" width="1.42578125" style="2" customWidth="1"/>
    <col min="13" max="16384" width="9.140625" style="2"/>
  </cols>
  <sheetData>
    <row r="2" spans="1:11" s="20" customFormat="1" ht="64.5" customHeight="1">
      <c r="F2" s="76" t="s">
        <v>97</v>
      </c>
      <c r="G2" s="76"/>
      <c r="H2" s="76"/>
      <c r="I2" s="76"/>
      <c r="J2" s="76"/>
      <c r="K2" s="76"/>
    </row>
    <row r="3" spans="1:11" s="20" customFormat="1" ht="15.75">
      <c r="F3" s="77" t="s">
        <v>32</v>
      </c>
      <c r="G3" s="77"/>
      <c r="H3" s="77"/>
      <c r="I3" s="77"/>
      <c r="J3" s="77"/>
      <c r="K3" s="77"/>
    </row>
    <row r="4" spans="1:11" s="20" customFormat="1" ht="15.75">
      <c r="F4" s="21"/>
      <c r="G4" s="21"/>
      <c r="H4" s="78" t="s">
        <v>33</v>
      </c>
      <c r="I4" s="78"/>
      <c r="J4" s="78"/>
      <c r="K4" s="78"/>
    </row>
    <row r="5" spans="1:11" s="20" customFormat="1" ht="15.75">
      <c r="F5" s="21"/>
      <c r="G5" s="21"/>
      <c r="H5" s="78" t="s">
        <v>72</v>
      </c>
      <c r="I5" s="78"/>
      <c r="J5" s="78"/>
      <c r="K5" s="78"/>
    </row>
    <row r="6" spans="1:11" s="20" customFormat="1" ht="15.75">
      <c r="F6" s="21"/>
      <c r="G6" s="21"/>
      <c r="H6" s="78" t="s">
        <v>99</v>
      </c>
      <c r="I6" s="78"/>
      <c r="J6" s="78"/>
      <c r="K6" s="78"/>
    </row>
    <row r="7" spans="1:11" s="20" customFormat="1" ht="15.75">
      <c r="G7" s="22"/>
    </row>
    <row r="8" spans="1:11" s="20" customFormat="1" ht="15.75">
      <c r="A8" s="82" t="s">
        <v>16</v>
      </c>
      <c r="B8" s="82"/>
      <c r="C8" s="82"/>
      <c r="D8" s="82"/>
      <c r="E8" s="82"/>
      <c r="F8" s="82"/>
      <c r="G8" s="82"/>
      <c r="H8" s="82"/>
      <c r="I8" s="82"/>
      <c r="J8" s="82"/>
      <c r="K8" s="82"/>
    </row>
    <row r="9" spans="1:11" s="20" customFormat="1" ht="15.75">
      <c r="A9" s="82" t="s">
        <v>100</v>
      </c>
      <c r="B9" s="82"/>
      <c r="C9" s="82"/>
      <c r="D9" s="82"/>
      <c r="E9" s="82"/>
      <c r="F9" s="82"/>
      <c r="G9" s="82"/>
      <c r="H9" s="82"/>
      <c r="I9" s="82"/>
      <c r="J9" s="82"/>
      <c r="K9" s="82"/>
    </row>
    <row r="10" spans="1:11" s="20" customFormat="1" ht="15.75">
      <c r="A10" s="82" t="s">
        <v>29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</row>
    <row r="11" spans="1:11" s="11" customFormat="1" ht="4.5" customHeight="1">
      <c r="A11" s="20"/>
      <c r="B11" s="20"/>
      <c r="C11" s="20"/>
      <c r="D11" s="20"/>
      <c r="E11" s="20"/>
      <c r="F11" s="20"/>
      <c r="G11" s="22"/>
      <c r="H11" s="20"/>
      <c r="I11" s="20"/>
      <c r="J11" s="20"/>
      <c r="K11" s="20"/>
    </row>
    <row r="12" spans="1:11" s="30" customFormat="1" ht="60" customHeight="1">
      <c r="A12" s="81" t="s">
        <v>0</v>
      </c>
      <c r="B12" s="81" t="s">
        <v>1</v>
      </c>
      <c r="C12" s="81" t="s">
        <v>2</v>
      </c>
      <c r="D12" s="81" t="s">
        <v>3</v>
      </c>
      <c r="E12" s="81" t="s">
        <v>4</v>
      </c>
      <c r="F12" s="81" t="s">
        <v>5</v>
      </c>
      <c r="G12" s="103" t="s">
        <v>6</v>
      </c>
      <c r="H12" s="81" t="s">
        <v>7</v>
      </c>
      <c r="I12" s="81" t="s">
        <v>8</v>
      </c>
      <c r="J12" s="81" t="s">
        <v>9</v>
      </c>
      <c r="K12" s="81" t="s">
        <v>10</v>
      </c>
    </row>
    <row r="13" spans="1:11" s="30" customFormat="1" ht="66.75" customHeight="1">
      <c r="A13" s="81"/>
      <c r="B13" s="81"/>
      <c r="C13" s="81"/>
      <c r="D13" s="81"/>
      <c r="E13" s="81"/>
      <c r="F13" s="81"/>
      <c r="G13" s="103"/>
      <c r="H13" s="81"/>
      <c r="I13" s="81"/>
      <c r="J13" s="81"/>
      <c r="K13" s="81"/>
    </row>
    <row r="14" spans="1:11" s="30" customFormat="1" ht="45.75" customHeight="1">
      <c r="A14" s="81"/>
      <c r="B14" s="81"/>
      <c r="C14" s="81"/>
      <c r="D14" s="81"/>
      <c r="E14" s="81"/>
      <c r="F14" s="81"/>
      <c r="G14" s="103"/>
      <c r="H14" s="81"/>
      <c r="I14" s="81"/>
      <c r="J14" s="81"/>
      <c r="K14" s="81"/>
    </row>
    <row r="15" spans="1:11" s="30" customFormat="1" ht="102" customHeight="1">
      <c r="A15" s="81"/>
      <c r="B15" s="81"/>
      <c r="C15" s="81"/>
      <c r="D15" s="81"/>
      <c r="E15" s="81"/>
      <c r="F15" s="81"/>
      <c r="G15" s="103"/>
      <c r="H15" s="81"/>
      <c r="I15" s="81"/>
      <c r="J15" s="81"/>
      <c r="K15" s="81"/>
    </row>
    <row r="16" spans="1:11" s="30" customFormat="1" ht="15.75">
      <c r="A16" s="18">
        <v>1</v>
      </c>
      <c r="B16" s="18">
        <v>2</v>
      </c>
      <c r="C16" s="18">
        <v>3</v>
      </c>
      <c r="D16" s="18">
        <v>4</v>
      </c>
      <c r="E16" s="18">
        <v>5</v>
      </c>
      <c r="F16" s="18">
        <v>6</v>
      </c>
      <c r="G16" s="45">
        <v>7</v>
      </c>
      <c r="H16" s="18">
        <v>8</v>
      </c>
      <c r="I16" s="18">
        <v>9</v>
      </c>
      <c r="J16" s="18">
        <v>10</v>
      </c>
      <c r="K16" s="18">
        <v>11</v>
      </c>
    </row>
    <row r="17" spans="1:11" s="30" customFormat="1" ht="15.75">
      <c r="A17" s="102" t="s">
        <v>105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</row>
    <row r="18" spans="1:11" s="30" customFormat="1" ht="47.25">
      <c r="A18" s="50" t="s">
        <v>83</v>
      </c>
      <c r="B18" s="51"/>
      <c r="C18" s="47">
        <f>C35</f>
        <v>119</v>
      </c>
      <c r="D18" s="47">
        <f>D35</f>
        <v>123</v>
      </c>
      <c r="E18" s="47" t="s">
        <v>11</v>
      </c>
      <c r="F18" s="47" t="s">
        <v>11</v>
      </c>
      <c r="G18" s="48" t="s">
        <v>11</v>
      </c>
      <c r="H18" s="47" t="s">
        <v>11</v>
      </c>
      <c r="I18" s="47" t="s">
        <v>11</v>
      </c>
      <c r="J18" s="44">
        <f>IF(C18&gt;D18,C18/D18,D18/C18)*100</f>
        <v>103.36</v>
      </c>
      <c r="K18" s="47" t="s">
        <v>11</v>
      </c>
    </row>
    <row r="19" spans="1:11" s="30" customFormat="1" ht="63">
      <c r="A19" s="50" t="s">
        <v>85</v>
      </c>
      <c r="B19" s="51"/>
      <c r="C19" s="47">
        <f t="shared" ref="C19:D26" si="0">C36</f>
        <v>120.4</v>
      </c>
      <c r="D19" s="47">
        <f t="shared" si="0"/>
        <v>123.5</v>
      </c>
      <c r="E19" s="47" t="s">
        <v>11</v>
      </c>
      <c r="F19" s="47" t="s">
        <v>11</v>
      </c>
      <c r="G19" s="48" t="s">
        <v>11</v>
      </c>
      <c r="H19" s="47" t="s">
        <v>11</v>
      </c>
      <c r="I19" s="47" t="s">
        <v>11</v>
      </c>
      <c r="J19" s="44">
        <f t="shared" ref="J19:J26" si="1">IF(C19&gt;D19,C19/D19,D19/C19)*100</f>
        <v>102.57</v>
      </c>
      <c r="K19" s="47" t="s">
        <v>11</v>
      </c>
    </row>
    <row r="20" spans="1:11" s="30" customFormat="1" ht="63">
      <c r="A20" s="50" t="s">
        <v>86</v>
      </c>
      <c r="B20" s="51"/>
      <c r="C20" s="47">
        <f t="shared" si="0"/>
        <v>14</v>
      </c>
      <c r="D20" s="47">
        <f t="shared" si="0"/>
        <v>14</v>
      </c>
      <c r="E20" s="47" t="s">
        <v>11</v>
      </c>
      <c r="F20" s="47" t="s">
        <v>11</v>
      </c>
      <c r="G20" s="48" t="s">
        <v>11</v>
      </c>
      <c r="H20" s="47" t="s">
        <v>11</v>
      </c>
      <c r="I20" s="47" t="s">
        <v>11</v>
      </c>
      <c r="J20" s="44">
        <f t="shared" si="1"/>
        <v>100</v>
      </c>
      <c r="K20" s="47" t="s">
        <v>11</v>
      </c>
    </row>
    <row r="21" spans="1:11" s="30" customFormat="1" ht="47.25">
      <c r="A21" s="50" t="s">
        <v>87</v>
      </c>
      <c r="B21" s="51"/>
      <c r="C21" s="47">
        <f t="shared" si="0"/>
        <v>938</v>
      </c>
      <c r="D21" s="47">
        <f t="shared" si="0"/>
        <v>960</v>
      </c>
      <c r="E21" s="47"/>
      <c r="F21" s="47"/>
      <c r="G21" s="48"/>
      <c r="H21" s="47"/>
      <c r="I21" s="47"/>
      <c r="J21" s="44">
        <f t="shared" si="1"/>
        <v>102.35</v>
      </c>
      <c r="K21" s="47"/>
    </row>
    <row r="22" spans="1:11" s="30" customFormat="1" ht="189">
      <c r="A22" s="50" t="s">
        <v>88</v>
      </c>
      <c r="B22" s="51"/>
      <c r="C22" s="47">
        <f t="shared" si="0"/>
        <v>15</v>
      </c>
      <c r="D22" s="47">
        <f t="shared" si="0"/>
        <v>15</v>
      </c>
      <c r="E22" s="47"/>
      <c r="F22" s="47"/>
      <c r="G22" s="48"/>
      <c r="H22" s="47"/>
      <c r="I22" s="47"/>
      <c r="J22" s="44">
        <f t="shared" si="1"/>
        <v>100</v>
      </c>
      <c r="K22" s="47"/>
    </row>
    <row r="23" spans="1:11" s="30" customFormat="1" ht="94.5">
      <c r="A23" s="50" t="s">
        <v>89</v>
      </c>
      <c r="B23" s="51"/>
      <c r="C23" s="47">
        <f t="shared" si="0"/>
        <v>17.5</v>
      </c>
      <c r="D23" s="47">
        <f t="shared" si="0"/>
        <v>18.8</v>
      </c>
      <c r="E23" s="47"/>
      <c r="F23" s="47"/>
      <c r="G23" s="48"/>
      <c r="H23" s="47"/>
      <c r="I23" s="47"/>
      <c r="J23" s="44">
        <f t="shared" si="1"/>
        <v>107.43</v>
      </c>
      <c r="K23" s="47"/>
    </row>
    <row r="24" spans="1:11" s="30" customFormat="1" ht="63">
      <c r="A24" s="50" t="s">
        <v>90</v>
      </c>
      <c r="B24" s="51"/>
      <c r="C24" s="47">
        <f t="shared" si="0"/>
        <v>48.4</v>
      </c>
      <c r="D24" s="47">
        <f t="shared" si="0"/>
        <v>49.9</v>
      </c>
      <c r="E24" s="47"/>
      <c r="F24" s="47"/>
      <c r="G24" s="48"/>
      <c r="H24" s="47"/>
      <c r="I24" s="47"/>
      <c r="J24" s="44">
        <f t="shared" si="1"/>
        <v>103.1</v>
      </c>
      <c r="K24" s="47"/>
    </row>
    <row r="25" spans="1:11" s="30" customFormat="1" ht="63">
      <c r="A25" s="50" t="s">
        <v>46</v>
      </c>
      <c r="B25" s="51" t="s">
        <v>54</v>
      </c>
      <c r="C25" s="47">
        <f t="shared" si="0"/>
        <v>2489</v>
      </c>
      <c r="D25" s="47">
        <f t="shared" si="0"/>
        <v>2614</v>
      </c>
      <c r="E25" s="47" t="s">
        <v>11</v>
      </c>
      <c r="F25" s="47" t="s">
        <v>11</v>
      </c>
      <c r="G25" s="48" t="s">
        <v>11</v>
      </c>
      <c r="H25" s="47" t="s">
        <v>11</v>
      </c>
      <c r="I25" s="47" t="s">
        <v>11</v>
      </c>
      <c r="J25" s="44">
        <f t="shared" si="1"/>
        <v>105.02</v>
      </c>
      <c r="K25" s="47"/>
    </row>
    <row r="26" spans="1:11" s="30" customFormat="1" ht="63">
      <c r="A26" s="50" t="s">
        <v>47</v>
      </c>
      <c r="B26" s="51" t="s">
        <v>54</v>
      </c>
      <c r="C26" s="47">
        <f t="shared" si="0"/>
        <v>3</v>
      </c>
      <c r="D26" s="47">
        <f t="shared" si="0"/>
        <v>3</v>
      </c>
      <c r="E26" s="47" t="s">
        <v>11</v>
      </c>
      <c r="F26" s="47" t="s">
        <v>11</v>
      </c>
      <c r="G26" s="48" t="s">
        <v>11</v>
      </c>
      <c r="H26" s="47" t="s">
        <v>11</v>
      </c>
      <c r="I26" s="47" t="s">
        <v>11</v>
      </c>
      <c r="J26" s="44">
        <f t="shared" si="1"/>
        <v>100</v>
      </c>
      <c r="K26" s="47"/>
    </row>
    <row r="27" spans="1:11" s="30" customFormat="1" ht="47.25">
      <c r="A27" s="46" t="s">
        <v>59</v>
      </c>
      <c r="B27" s="19" t="s">
        <v>52</v>
      </c>
      <c r="C27" s="47">
        <v>484</v>
      </c>
      <c r="D27" s="47">
        <v>499</v>
      </c>
      <c r="E27" s="47"/>
      <c r="F27" s="47"/>
      <c r="G27" s="48"/>
      <c r="H27" s="47"/>
      <c r="I27" s="47"/>
      <c r="J27" s="44">
        <f t="shared" ref="J27:J32" si="2">IF(C27&gt;D27,C27/D27,D27/C27)*100</f>
        <v>103.1</v>
      </c>
      <c r="K27" s="47"/>
    </row>
    <row r="28" spans="1:11" s="30" customFormat="1" ht="94.5">
      <c r="A28" s="46" t="s">
        <v>60</v>
      </c>
      <c r="B28" s="19" t="s">
        <v>61</v>
      </c>
      <c r="C28" s="47">
        <v>32.299999999999997</v>
      </c>
      <c r="D28" s="47">
        <v>34.6</v>
      </c>
      <c r="E28" s="47"/>
      <c r="F28" s="47"/>
      <c r="G28" s="48"/>
      <c r="H28" s="47"/>
      <c r="I28" s="47"/>
      <c r="J28" s="44">
        <f t="shared" si="2"/>
        <v>107.12</v>
      </c>
      <c r="K28" s="47"/>
    </row>
    <row r="29" spans="1:11" s="30" customFormat="1" ht="94.5">
      <c r="A29" s="46" t="s">
        <v>69</v>
      </c>
      <c r="B29" s="19" t="s">
        <v>54</v>
      </c>
      <c r="C29" s="47">
        <f>C43</f>
        <v>3</v>
      </c>
      <c r="D29" s="47">
        <f>D46</f>
        <v>3</v>
      </c>
      <c r="E29" s="47"/>
      <c r="F29" s="47"/>
      <c r="G29" s="48"/>
      <c r="H29" s="47"/>
      <c r="I29" s="47"/>
      <c r="J29" s="65">
        <f t="shared" si="2"/>
        <v>100</v>
      </c>
      <c r="K29" s="47"/>
    </row>
    <row r="30" spans="1:11" s="30" customFormat="1" ht="63">
      <c r="A30" s="50" t="s">
        <v>57</v>
      </c>
      <c r="B30" s="51" t="s">
        <v>54</v>
      </c>
      <c r="C30" s="47">
        <f t="shared" ref="C30:D32" si="3">C49</f>
        <v>420</v>
      </c>
      <c r="D30" s="47">
        <f t="shared" si="3"/>
        <v>420</v>
      </c>
      <c r="E30" s="47" t="s">
        <v>11</v>
      </c>
      <c r="F30" s="47" t="s">
        <v>11</v>
      </c>
      <c r="G30" s="48" t="s">
        <v>11</v>
      </c>
      <c r="H30" s="47" t="s">
        <v>11</v>
      </c>
      <c r="I30" s="47" t="s">
        <v>11</v>
      </c>
      <c r="J30" s="44">
        <f t="shared" si="2"/>
        <v>100</v>
      </c>
      <c r="K30" s="47" t="s">
        <v>11</v>
      </c>
    </row>
    <row r="31" spans="1:11" s="30" customFormat="1" ht="47.25">
      <c r="A31" s="50" t="s">
        <v>55</v>
      </c>
      <c r="B31" s="51" t="s">
        <v>54</v>
      </c>
      <c r="C31" s="47">
        <f t="shared" si="3"/>
        <v>350</v>
      </c>
      <c r="D31" s="47">
        <f t="shared" si="3"/>
        <v>350</v>
      </c>
      <c r="E31" s="47" t="s">
        <v>11</v>
      </c>
      <c r="F31" s="47" t="s">
        <v>11</v>
      </c>
      <c r="G31" s="48" t="s">
        <v>11</v>
      </c>
      <c r="H31" s="47" t="s">
        <v>11</v>
      </c>
      <c r="I31" s="47" t="s">
        <v>11</v>
      </c>
      <c r="J31" s="44">
        <f t="shared" si="2"/>
        <v>100</v>
      </c>
      <c r="K31" s="47" t="s">
        <v>11</v>
      </c>
    </row>
    <row r="32" spans="1:11" s="30" customFormat="1" ht="47.25">
      <c r="A32" s="50" t="s">
        <v>56</v>
      </c>
      <c r="B32" s="51" t="s">
        <v>54</v>
      </c>
      <c r="C32" s="47">
        <f t="shared" si="3"/>
        <v>4</v>
      </c>
      <c r="D32" s="47">
        <f t="shared" si="3"/>
        <v>4</v>
      </c>
      <c r="E32" s="47" t="s">
        <v>11</v>
      </c>
      <c r="F32" s="47" t="s">
        <v>11</v>
      </c>
      <c r="G32" s="48" t="s">
        <v>11</v>
      </c>
      <c r="H32" s="47" t="s">
        <v>11</v>
      </c>
      <c r="I32" s="47" t="s">
        <v>11</v>
      </c>
      <c r="J32" s="44">
        <f t="shared" si="2"/>
        <v>100</v>
      </c>
      <c r="K32" s="47" t="s">
        <v>11</v>
      </c>
    </row>
    <row r="33" spans="1:11" s="30" customFormat="1" ht="15.75">
      <c r="A33" s="51" t="s">
        <v>12</v>
      </c>
      <c r="B33" s="51" t="s">
        <v>54</v>
      </c>
      <c r="C33" s="47" t="s">
        <v>11</v>
      </c>
      <c r="D33" s="47" t="s">
        <v>11</v>
      </c>
      <c r="E33" s="47" t="s">
        <v>11</v>
      </c>
      <c r="F33" s="47" t="s">
        <v>11</v>
      </c>
      <c r="G33" s="48">
        <v>10629</v>
      </c>
      <c r="H33" s="47" t="s">
        <v>11</v>
      </c>
      <c r="I33" s="47" t="s">
        <v>11</v>
      </c>
      <c r="J33" s="47" t="s">
        <v>11</v>
      </c>
      <c r="K33" s="44">
        <f>AVERAGE(J18:J32)</f>
        <v>102.27</v>
      </c>
    </row>
    <row r="34" spans="1:11" s="30" customFormat="1" ht="15.75">
      <c r="A34" s="101" t="s">
        <v>49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1:11" s="30" customFormat="1" ht="47.25">
      <c r="A35" s="50" t="s">
        <v>83</v>
      </c>
      <c r="B35" s="51" t="s">
        <v>84</v>
      </c>
      <c r="C35" s="47">
        <v>119</v>
      </c>
      <c r="D35" s="47">
        <v>123</v>
      </c>
      <c r="E35" s="48">
        <f t="shared" ref="E35:E46" si="4">IF(C35&gt;D35,C35/D35,D35/C35)*100</f>
        <v>103.36</v>
      </c>
      <c r="F35" s="47" t="s">
        <v>11</v>
      </c>
      <c r="G35" s="48" t="s">
        <v>11</v>
      </c>
      <c r="H35" s="47" t="s">
        <v>11</v>
      </c>
      <c r="I35" s="47" t="s">
        <v>11</v>
      </c>
      <c r="J35" s="47" t="s">
        <v>11</v>
      </c>
      <c r="K35" s="47" t="s">
        <v>11</v>
      </c>
    </row>
    <row r="36" spans="1:11" s="30" customFormat="1" ht="63">
      <c r="A36" s="50" t="s">
        <v>85</v>
      </c>
      <c r="B36" s="51" t="s">
        <v>84</v>
      </c>
      <c r="C36" s="47">
        <v>120.4</v>
      </c>
      <c r="D36" s="47">
        <v>123.5</v>
      </c>
      <c r="E36" s="48">
        <f t="shared" si="4"/>
        <v>102.57</v>
      </c>
      <c r="F36" s="47" t="s">
        <v>11</v>
      </c>
      <c r="G36" s="48" t="s">
        <v>11</v>
      </c>
      <c r="H36" s="47" t="s">
        <v>11</v>
      </c>
      <c r="I36" s="47" t="s">
        <v>11</v>
      </c>
      <c r="J36" s="47" t="s">
        <v>11</v>
      </c>
      <c r="K36" s="47" t="s">
        <v>11</v>
      </c>
    </row>
    <row r="37" spans="1:11" s="30" customFormat="1" ht="63">
      <c r="A37" s="50" t="s">
        <v>86</v>
      </c>
      <c r="B37" s="51" t="s">
        <v>84</v>
      </c>
      <c r="C37" s="47">
        <v>14</v>
      </c>
      <c r="D37" s="47">
        <v>14</v>
      </c>
      <c r="E37" s="48">
        <f t="shared" si="4"/>
        <v>100</v>
      </c>
      <c r="F37" s="47" t="s">
        <v>11</v>
      </c>
      <c r="G37" s="48" t="s">
        <v>11</v>
      </c>
      <c r="H37" s="47" t="s">
        <v>11</v>
      </c>
      <c r="I37" s="47" t="s">
        <v>11</v>
      </c>
      <c r="J37" s="47" t="s">
        <v>11</v>
      </c>
      <c r="K37" s="47" t="s">
        <v>11</v>
      </c>
    </row>
    <row r="38" spans="1:11" s="30" customFormat="1" ht="47.25">
      <c r="A38" s="50" t="s">
        <v>87</v>
      </c>
      <c r="B38" s="51" t="s">
        <v>54</v>
      </c>
      <c r="C38" s="47">
        <v>938</v>
      </c>
      <c r="D38" s="47">
        <v>960</v>
      </c>
      <c r="E38" s="48">
        <f t="shared" si="4"/>
        <v>102.35</v>
      </c>
      <c r="F38" s="47"/>
      <c r="G38" s="48"/>
      <c r="H38" s="47"/>
      <c r="I38" s="47"/>
      <c r="J38" s="47"/>
      <c r="K38" s="47"/>
    </row>
    <row r="39" spans="1:11" s="30" customFormat="1" ht="189">
      <c r="A39" s="50" t="s">
        <v>88</v>
      </c>
      <c r="B39" s="51" t="s">
        <v>84</v>
      </c>
      <c r="C39" s="47">
        <v>15</v>
      </c>
      <c r="D39" s="47">
        <v>15</v>
      </c>
      <c r="E39" s="48">
        <f t="shared" si="4"/>
        <v>100</v>
      </c>
      <c r="F39" s="47"/>
      <c r="G39" s="48"/>
      <c r="H39" s="47"/>
      <c r="I39" s="47"/>
      <c r="J39" s="47"/>
      <c r="K39" s="47"/>
    </row>
    <row r="40" spans="1:11" s="30" customFormat="1" ht="94.5">
      <c r="A40" s="50" t="s">
        <v>89</v>
      </c>
      <c r="B40" s="51" t="s">
        <v>54</v>
      </c>
      <c r="C40" s="47">
        <v>17.5</v>
      </c>
      <c r="D40" s="47">
        <v>18.8</v>
      </c>
      <c r="E40" s="48">
        <f t="shared" si="4"/>
        <v>107.43</v>
      </c>
      <c r="F40" s="47"/>
      <c r="G40" s="48"/>
      <c r="H40" s="47"/>
      <c r="I40" s="47"/>
      <c r="J40" s="47"/>
      <c r="K40" s="47"/>
    </row>
    <row r="41" spans="1:11" s="30" customFormat="1" ht="63">
      <c r="A41" s="50" t="s">
        <v>90</v>
      </c>
      <c r="B41" s="51" t="s">
        <v>54</v>
      </c>
      <c r="C41" s="47">
        <v>48.4</v>
      </c>
      <c r="D41" s="47">
        <v>49.9</v>
      </c>
      <c r="E41" s="48">
        <f t="shared" si="4"/>
        <v>103.1</v>
      </c>
      <c r="F41" s="47"/>
      <c r="G41" s="48"/>
      <c r="H41" s="47"/>
      <c r="I41" s="47"/>
      <c r="J41" s="47"/>
      <c r="K41" s="47"/>
    </row>
    <row r="42" spans="1:11" s="30" customFormat="1" ht="63">
      <c r="A42" s="50" t="s">
        <v>46</v>
      </c>
      <c r="B42" s="51" t="s">
        <v>54</v>
      </c>
      <c r="C42" s="47">
        <v>2489</v>
      </c>
      <c r="D42" s="47">
        <v>2614</v>
      </c>
      <c r="E42" s="48">
        <f t="shared" si="4"/>
        <v>105.02</v>
      </c>
      <c r="F42" s="47"/>
      <c r="G42" s="48"/>
      <c r="H42" s="47"/>
      <c r="I42" s="47"/>
      <c r="J42" s="47"/>
      <c r="K42" s="47"/>
    </row>
    <row r="43" spans="1:11" s="30" customFormat="1" ht="63">
      <c r="A43" s="50" t="s">
        <v>47</v>
      </c>
      <c r="B43" s="51" t="s">
        <v>54</v>
      </c>
      <c r="C43" s="47">
        <v>3</v>
      </c>
      <c r="D43" s="47">
        <v>3</v>
      </c>
      <c r="E43" s="48">
        <f t="shared" si="4"/>
        <v>100</v>
      </c>
      <c r="F43" s="47"/>
      <c r="G43" s="48"/>
      <c r="H43" s="47"/>
      <c r="I43" s="47"/>
      <c r="J43" s="47"/>
      <c r="K43" s="47"/>
    </row>
    <row r="44" spans="1:11" s="30" customFormat="1" ht="47.25">
      <c r="A44" s="46" t="s">
        <v>59</v>
      </c>
      <c r="B44" s="19" t="s">
        <v>52</v>
      </c>
      <c r="C44" s="47">
        <v>484</v>
      </c>
      <c r="D44" s="47">
        <v>499</v>
      </c>
      <c r="E44" s="48">
        <f t="shared" si="4"/>
        <v>103.1</v>
      </c>
      <c r="F44" s="47"/>
      <c r="G44" s="48"/>
      <c r="H44" s="47"/>
      <c r="I44" s="47"/>
      <c r="J44" s="47"/>
      <c r="K44" s="47"/>
    </row>
    <row r="45" spans="1:11" s="30" customFormat="1" ht="94.5">
      <c r="A45" s="46" t="s">
        <v>60</v>
      </c>
      <c r="B45" s="19" t="s">
        <v>61</v>
      </c>
      <c r="C45" s="47">
        <v>32.299999999999997</v>
      </c>
      <c r="D45" s="47">
        <v>34.6</v>
      </c>
      <c r="E45" s="48">
        <f t="shared" si="4"/>
        <v>107.12</v>
      </c>
      <c r="F45" s="47"/>
      <c r="G45" s="48"/>
      <c r="H45" s="47"/>
      <c r="I45" s="47"/>
      <c r="J45" s="47"/>
      <c r="K45" s="47"/>
    </row>
    <row r="46" spans="1:11" s="30" customFormat="1" ht="94.5">
      <c r="A46" s="46" t="s">
        <v>69</v>
      </c>
      <c r="B46" s="19" t="s">
        <v>54</v>
      </c>
      <c r="C46" s="47">
        <v>3</v>
      </c>
      <c r="D46" s="47">
        <v>3</v>
      </c>
      <c r="E46" s="48">
        <f t="shared" si="4"/>
        <v>100</v>
      </c>
      <c r="F46" s="47"/>
      <c r="G46" s="48"/>
      <c r="H46" s="47"/>
      <c r="I46" s="47"/>
      <c r="J46" s="47"/>
      <c r="K46" s="47"/>
    </row>
    <row r="47" spans="1:11" s="30" customFormat="1" ht="15.75">
      <c r="A47" s="51" t="s">
        <v>13</v>
      </c>
      <c r="B47" s="51"/>
      <c r="C47" s="47" t="s">
        <v>11</v>
      </c>
      <c r="D47" s="47" t="s">
        <v>11</v>
      </c>
      <c r="E47" s="47" t="s">
        <v>11</v>
      </c>
      <c r="F47" s="48">
        <f>AVERAGE(E35:E46)</f>
        <v>102.84</v>
      </c>
      <c r="G47" s="48">
        <v>1000</v>
      </c>
      <c r="H47" s="52">
        <f>G47/G33</f>
        <v>9.4100000000000003E-2</v>
      </c>
      <c r="I47" s="44">
        <f>F47*H47</f>
        <v>9.68</v>
      </c>
      <c r="J47" s="47" t="s">
        <v>11</v>
      </c>
      <c r="K47" s="47" t="s">
        <v>11</v>
      </c>
    </row>
    <row r="48" spans="1:11" s="30" customFormat="1" ht="15.75">
      <c r="A48" s="105" t="s">
        <v>50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7"/>
    </row>
    <row r="49" spans="1:11" s="30" customFormat="1" ht="63">
      <c r="A49" s="50" t="s">
        <v>57</v>
      </c>
      <c r="B49" s="51" t="s">
        <v>54</v>
      </c>
      <c r="C49" s="47">
        <v>420</v>
      </c>
      <c r="D49" s="47">
        <v>420</v>
      </c>
      <c r="E49" s="48">
        <f>IF(C49&gt;D49,C49/D49,D49/C49)*100</f>
        <v>100</v>
      </c>
      <c r="F49" s="47" t="s">
        <v>11</v>
      </c>
      <c r="G49" s="48" t="s">
        <v>11</v>
      </c>
      <c r="H49" s="47" t="s">
        <v>11</v>
      </c>
      <c r="I49" s="47" t="s">
        <v>11</v>
      </c>
      <c r="J49" s="47" t="s">
        <v>11</v>
      </c>
      <c r="K49" s="47" t="s">
        <v>11</v>
      </c>
    </row>
    <row r="50" spans="1:11" s="30" customFormat="1" ht="47.25">
      <c r="A50" s="50" t="s">
        <v>55</v>
      </c>
      <c r="B50" s="51" t="s">
        <v>54</v>
      </c>
      <c r="C50" s="47">
        <v>350</v>
      </c>
      <c r="D50" s="47">
        <v>350</v>
      </c>
      <c r="E50" s="48">
        <f>IF(C50&gt;D50,C50/D50,D50/C50)*100</f>
        <v>100</v>
      </c>
      <c r="F50" s="47" t="s">
        <v>11</v>
      </c>
      <c r="G50" s="48" t="s">
        <v>11</v>
      </c>
      <c r="H50" s="47" t="s">
        <v>11</v>
      </c>
      <c r="I50" s="47" t="s">
        <v>11</v>
      </c>
      <c r="J50" s="47" t="s">
        <v>11</v>
      </c>
      <c r="K50" s="47" t="s">
        <v>11</v>
      </c>
    </row>
    <row r="51" spans="1:11" s="30" customFormat="1" ht="47.25">
      <c r="A51" s="50" t="s">
        <v>56</v>
      </c>
      <c r="B51" s="51" t="s">
        <v>54</v>
      </c>
      <c r="C51" s="47">
        <v>4</v>
      </c>
      <c r="D51" s="47">
        <v>4</v>
      </c>
      <c r="E51" s="48">
        <f>IF(C51&gt;D51,C51/D51,D51/C51)*100</f>
        <v>100</v>
      </c>
      <c r="F51" s="47"/>
      <c r="G51" s="48"/>
      <c r="H51" s="47"/>
      <c r="I51" s="47"/>
      <c r="J51" s="47"/>
      <c r="K51" s="47"/>
    </row>
    <row r="52" spans="1:11" s="30" customFormat="1" ht="15.75">
      <c r="A52" s="51" t="s">
        <v>14</v>
      </c>
      <c r="B52" s="51"/>
      <c r="C52" s="47" t="s">
        <v>11</v>
      </c>
      <c r="D52" s="47" t="s">
        <v>11</v>
      </c>
      <c r="E52" s="47" t="s">
        <v>11</v>
      </c>
      <c r="F52" s="48">
        <f>AVERAGE(E49:E51)</f>
        <v>100</v>
      </c>
      <c r="G52" s="48">
        <v>9629</v>
      </c>
      <c r="H52" s="52">
        <f>G52/G33</f>
        <v>0.90590000000000004</v>
      </c>
      <c r="I52" s="44">
        <f>F52*H52</f>
        <v>90.59</v>
      </c>
      <c r="J52" s="47" t="s">
        <v>11</v>
      </c>
      <c r="K52" s="47" t="s">
        <v>11</v>
      </c>
    </row>
    <row r="53" spans="1:11" s="30" customFormat="1" ht="15.75">
      <c r="A53" s="53"/>
      <c r="B53" s="53"/>
      <c r="C53" s="54"/>
      <c r="D53" s="54"/>
      <c r="E53" s="54"/>
      <c r="F53" s="54"/>
      <c r="G53" s="55"/>
      <c r="H53" s="54"/>
      <c r="I53" s="54"/>
      <c r="J53" s="54"/>
      <c r="K53" s="54" t="s">
        <v>74</v>
      </c>
    </row>
    <row r="54" spans="1:11" s="11" customFormat="1" ht="15.75">
      <c r="A54" s="20"/>
      <c r="B54" s="20"/>
      <c r="C54" s="20"/>
      <c r="D54" s="20"/>
      <c r="E54" s="20"/>
      <c r="F54" s="20"/>
      <c r="G54" s="22"/>
      <c r="H54" s="20"/>
      <c r="I54" s="20"/>
      <c r="J54" s="20"/>
      <c r="K54" s="20"/>
    </row>
    <row r="55" spans="1:11" s="11" customFormat="1" ht="15.75">
      <c r="A55" s="100"/>
      <c r="B55" s="100"/>
      <c r="C55" s="100"/>
      <c r="D55" s="20"/>
      <c r="E55" s="20"/>
      <c r="F55" s="20"/>
      <c r="G55" s="22"/>
      <c r="H55" s="20"/>
      <c r="I55" s="20"/>
      <c r="J55" s="82"/>
      <c r="K55" s="82"/>
    </row>
    <row r="56" spans="1:11" s="11" customFormat="1" ht="15.75">
      <c r="A56" s="20"/>
      <c r="B56" s="20"/>
      <c r="C56" s="20"/>
      <c r="D56" s="20"/>
      <c r="E56" s="20"/>
      <c r="F56" s="20"/>
      <c r="G56" s="22"/>
      <c r="H56" s="20"/>
      <c r="I56" s="20"/>
      <c r="J56" s="20"/>
      <c r="K56" s="20"/>
    </row>
    <row r="57" spans="1:11" s="11" customFormat="1" ht="15.75">
      <c r="A57" s="20"/>
      <c r="B57" s="20"/>
      <c r="C57" s="20"/>
      <c r="D57" s="20"/>
      <c r="E57" s="20"/>
      <c r="F57" s="20"/>
      <c r="G57" s="22"/>
      <c r="H57" s="20"/>
      <c r="I57" s="20"/>
      <c r="J57" s="20"/>
      <c r="K57" s="20"/>
    </row>
    <row r="58" spans="1:11" s="11" customFormat="1" ht="15.75">
      <c r="A58" s="20"/>
      <c r="B58" s="20"/>
      <c r="C58" s="20"/>
      <c r="D58" s="20"/>
      <c r="E58" s="20"/>
      <c r="F58" s="20"/>
      <c r="G58" s="22"/>
      <c r="H58" s="20"/>
      <c r="I58" s="20"/>
      <c r="J58" s="20"/>
      <c r="K58" s="20"/>
    </row>
    <row r="59" spans="1:11" ht="15.75">
      <c r="A59" s="20"/>
      <c r="B59" s="20"/>
      <c r="C59" s="20"/>
      <c r="D59" s="20"/>
      <c r="E59" s="20"/>
      <c r="F59" s="20"/>
      <c r="G59" s="22"/>
      <c r="H59" s="20"/>
      <c r="I59" s="20"/>
      <c r="J59" s="20"/>
      <c r="K59" s="20"/>
    </row>
    <row r="60" spans="1:11" ht="15.75">
      <c r="A60" s="20"/>
      <c r="B60" s="20"/>
      <c r="C60" s="20"/>
      <c r="D60" s="20"/>
      <c r="E60" s="20"/>
      <c r="F60" s="20"/>
      <c r="G60" s="22"/>
      <c r="H60" s="20"/>
      <c r="I60" s="20"/>
      <c r="J60" s="20"/>
      <c r="K60" s="20"/>
    </row>
    <row r="61" spans="1:11" ht="15.75">
      <c r="A61" s="20"/>
      <c r="B61" s="20"/>
      <c r="C61" s="20"/>
      <c r="D61" s="20"/>
      <c r="E61" s="20"/>
      <c r="F61" s="20"/>
      <c r="G61" s="22"/>
      <c r="H61" s="20"/>
      <c r="I61" s="20"/>
      <c r="J61" s="20"/>
      <c r="K61" s="20"/>
    </row>
    <row r="62" spans="1:11" ht="15.75">
      <c r="A62" s="20"/>
      <c r="B62" s="20"/>
      <c r="C62" s="20"/>
      <c r="D62" s="20"/>
      <c r="E62" s="20"/>
      <c r="F62" s="20"/>
      <c r="G62" s="22"/>
      <c r="H62" s="20"/>
      <c r="I62" s="20"/>
      <c r="J62" s="20"/>
      <c r="K62" s="20"/>
    </row>
    <row r="63" spans="1:11">
      <c r="A63" s="3"/>
      <c r="B63" s="3"/>
      <c r="C63" s="3"/>
      <c r="D63" s="3"/>
      <c r="E63" s="3"/>
      <c r="F63" s="3"/>
      <c r="G63" s="4"/>
      <c r="H63" s="3"/>
      <c r="I63" s="3"/>
      <c r="J63" s="3"/>
      <c r="K63" s="3"/>
    </row>
    <row r="64" spans="1:11">
      <c r="A64" s="3"/>
      <c r="B64" s="3"/>
      <c r="C64" s="3"/>
      <c r="D64" s="3"/>
      <c r="E64" s="3"/>
      <c r="F64" s="3"/>
      <c r="G64" s="4"/>
      <c r="H64" s="3"/>
      <c r="I64" s="3"/>
      <c r="J64" s="3"/>
      <c r="K64" s="3"/>
    </row>
    <row r="65" spans="1:11">
      <c r="A65" s="3"/>
      <c r="B65" s="3"/>
      <c r="C65" s="3"/>
      <c r="D65" s="3"/>
      <c r="E65" s="3"/>
      <c r="F65" s="3"/>
      <c r="G65" s="4"/>
      <c r="H65" s="3"/>
      <c r="I65" s="3"/>
      <c r="J65" s="3"/>
      <c r="K65" s="3"/>
    </row>
    <row r="66" spans="1:11">
      <c r="A66" s="3"/>
      <c r="B66" s="3"/>
      <c r="C66" s="3"/>
      <c r="D66" s="3"/>
      <c r="E66" s="3"/>
      <c r="F66" s="3"/>
      <c r="G66" s="4"/>
      <c r="H66" s="3"/>
      <c r="I66" s="3"/>
      <c r="J66" s="3"/>
      <c r="K66" s="3"/>
    </row>
    <row r="67" spans="1:11">
      <c r="A67" s="3"/>
      <c r="B67" s="3"/>
      <c r="C67" s="3"/>
      <c r="D67" s="3"/>
      <c r="E67" s="3"/>
      <c r="F67" s="3"/>
      <c r="G67" s="4"/>
      <c r="H67" s="3"/>
      <c r="I67" s="3"/>
      <c r="J67" s="3"/>
      <c r="K67" s="3"/>
    </row>
    <row r="68" spans="1:11">
      <c r="A68" s="3"/>
      <c r="B68" s="3"/>
      <c r="C68" s="3"/>
      <c r="D68" s="3"/>
      <c r="E68" s="3"/>
      <c r="F68" s="3"/>
      <c r="G68" s="4"/>
      <c r="H68" s="3"/>
      <c r="I68" s="3"/>
      <c r="J68" s="3"/>
      <c r="K68" s="3"/>
    </row>
    <row r="69" spans="1:11">
      <c r="A69" s="3"/>
      <c r="B69" s="3"/>
      <c r="C69" s="3"/>
      <c r="D69" s="3"/>
      <c r="E69" s="3"/>
      <c r="F69" s="3"/>
      <c r="G69" s="4"/>
      <c r="H69" s="3"/>
      <c r="I69" s="3"/>
      <c r="J69" s="3"/>
      <c r="K69" s="3"/>
    </row>
    <row r="70" spans="1:11">
      <c r="A70" s="3"/>
      <c r="B70" s="3"/>
      <c r="C70" s="3"/>
      <c r="D70" s="3"/>
      <c r="E70" s="3"/>
      <c r="F70" s="3"/>
      <c r="G70" s="4"/>
      <c r="H70" s="3"/>
      <c r="I70" s="3"/>
      <c r="J70" s="3"/>
      <c r="K70" s="3"/>
    </row>
    <row r="71" spans="1:11">
      <c r="A71" s="3"/>
      <c r="B71" s="3"/>
      <c r="C71" s="3"/>
      <c r="D71" s="3"/>
      <c r="E71" s="3"/>
      <c r="F71" s="3"/>
      <c r="G71" s="4"/>
      <c r="H71" s="3"/>
      <c r="I71" s="3"/>
      <c r="J71" s="3"/>
      <c r="K71" s="3"/>
    </row>
    <row r="72" spans="1:11">
      <c r="A72" s="3"/>
      <c r="B72" s="3"/>
      <c r="C72" s="3"/>
      <c r="D72" s="3"/>
      <c r="E72" s="3"/>
      <c r="F72" s="3"/>
      <c r="G72" s="4"/>
      <c r="H72" s="3"/>
      <c r="I72" s="3"/>
      <c r="J72" s="3"/>
      <c r="K72" s="3"/>
    </row>
    <row r="73" spans="1:11">
      <c r="A73" s="3"/>
      <c r="B73" s="3"/>
      <c r="C73" s="3"/>
      <c r="D73" s="3"/>
      <c r="E73" s="3"/>
      <c r="F73" s="3"/>
      <c r="G73" s="4"/>
      <c r="H73" s="3"/>
      <c r="I73" s="3"/>
      <c r="J73" s="3"/>
      <c r="K73" s="3"/>
    </row>
    <row r="74" spans="1:11">
      <c r="A74" s="3"/>
      <c r="B74" s="3"/>
      <c r="C74" s="3"/>
      <c r="D74" s="3"/>
      <c r="E74" s="3"/>
      <c r="F74" s="3"/>
      <c r="G74" s="4"/>
      <c r="H74" s="3"/>
      <c r="I74" s="3"/>
      <c r="J74" s="3"/>
      <c r="K74" s="3"/>
    </row>
    <row r="75" spans="1:11">
      <c r="A75" s="3"/>
      <c r="B75" s="3"/>
      <c r="C75" s="3"/>
      <c r="D75" s="3"/>
      <c r="E75" s="3"/>
      <c r="F75" s="3"/>
      <c r="G75" s="4"/>
      <c r="H75" s="3"/>
      <c r="I75" s="3"/>
      <c r="J75" s="3"/>
      <c r="K75" s="3"/>
    </row>
    <row r="76" spans="1:11">
      <c r="A76" s="3"/>
      <c r="B76" s="3"/>
      <c r="C76" s="3"/>
      <c r="D76" s="3"/>
      <c r="E76" s="3"/>
      <c r="F76" s="3"/>
      <c r="G76" s="4"/>
      <c r="H76" s="3"/>
      <c r="I76" s="3"/>
      <c r="J76" s="3"/>
      <c r="K76" s="3"/>
    </row>
    <row r="77" spans="1:11">
      <c r="A77" s="3"/>
      <c r="B77" s="3"/>
      <c r="C77" s="3"/>
      <c r="D77" s="3"/>
      <c r="E77" s="3"/>
      <c r="F77" s="3"/>
      <c r="G77" s="4"/>
      <c r="H77" s="3"/>
      <c r="I77" s="3"/>
      <c r="J77" s="3"/>
      <c r="K77" s="3"/>
    </row>
    <row r="78" spans="1:11">
      <c r="A78" s="3"/>
      <c r="B78" s="3"/>
      <c r="C78" s="3"/>
      <c r="D78" s="3"/>
      <c r="E78" s="3"/>
      <c r="F78" s="3"/>
      <c r="G78" s="4"/>
      <c r="H78" s="3"/>
      <c r="I78" s="3"/>
      <c r="J78" s="3"/>
      <c r="K78" s="3"/>
    </row>
    <row r="79" spans="1:11">
      <c r="A79" s="3"/>
      <c r="B79" s="3"/>
      <c r="C79" s="3"/>
      <c r="D79" s="3"/>
      <c r="E79" s="3"/>
      <c r="F79" s="3"/>
      <c r="G79" s="4"/>
      <c r="H79" s="3"/>
      <c r="I79" s="3"/>
      <c r="J79" s="3"/>
      <c r="K79" s="3"/>
    </row>
    <row r="80" spans="1:11">
      <c r="A80" s="3"/>
      <c r="B80" s="3"/>
      <c r="C80" s="3"/>
      <c r="D80" s="3"/>
      <c r="E80" s="3"/>
      <c r="F80" s="3"/>
      <c r="G80" s="4"/>
      <c r="H80" s="3"/>
      <c r="I80" s="3"/>
      <c r="J80" s="3"/>
      <c r="K80" s="3"/>
    </row>
    <row r="81" spans="1:11">
      <c r="A81" s="3"/>
      <c r="B81" s="3"/>
      <c r="C81" s="3"/>
      <c r="D81" s="3"/>
      <c r="E81" s="3"/>
      <c r="F81" s="3"/>
      <c r="G81" s="4"/>
      <c r="H81" s="3"/>
      <c r="I81" s="3"/>
      <c r="J81" s="3"/>
      <c r="K81" s="3"/>
    </row>
    <row r="82" spans="1:11">
      <c r="A82" s="3"/>
      <c r="B82" s="3"/>
      <c r="C82" s="3"/>
      <c r="D82" s="3"/>
      <c r="E82" s="3"/>
      <c r="F82" s="3"/>
      <c r="G82" s="4"/>
      <c r="H82" s="3"/>
      <c r="I82" s="3"/>
      <c r="J82" s="3"/>
      <c r="K82" s="3"/>
    </row>
    <row r="83" spans="1:11">
      <c r="A83" s="3"/>
      <c r="B83" s="3"/>
      <c r="C83" s="3"/>
      <c r="D83" s="3"/>
      <c r="E83" s="3"/>
      <c r="F83" s="3"/>
      <c r="G83" s="4"/>
      <c r="H83" s="3"/>
      <c r="I83" s="3"/>
      <c r="J83" s="3"/>
      <c r="K83" s="3"/>
    </row>
    <row r="84" spans="1:11">
      <c r="A84" s="3"/>
      <c r="B84" s="3"/>
      <c r="C84" s="3"/>
      <c r="D84" s="3"/>
      <c r="E84" s="3"/>
      <c r="F84" s="3"/>
      <c r="G84" s="4"/>
      <c r="H84" s="3"/>
      <c r="I84" s="3"/>
      <c r="J84" s="3"/>
      <c r="K84" s="3"/>
    </row>
    <row r="85" spans="1:11">
      <c r="A85" s="3"/>
      <c r="B85" s="3"/>
      <c r="C85" s="3"/>
      <c r="D85" s="3"/>
      <c r="E85" s="3"/>
      <c r="F85" s="3"/>
      <c r="G85" s="4"/>
      <c r="H85" s="3"/>
      <c r="I85" s="3"/>
      <c r="J85" s="3"/>
      <c r="K85" s="3"/>
    </row>
    <row r="86" spans="1:11">
      <c r="A86" s="3"/>
      <c r="B86" s="3"/>
      <c r="C86" s="3"/>
      <c r="D86" s="3"/>
      <c r="E86" s="3"/>
      <c r="F86" s="3"/>
      <c r="G86" s="4"/>
      <c r="H86" s="3"/>
      <c r="I86" s="3"/>
      <c r="J86" s="3"/>
      <c r="K86" s="3"/>
    </row>
    <row r="87" spans="1:11">
      <c r="A87" s="3"/>
      <c r="B87" s="3"/>
      <c r="C87" s="3"/>
      <c r="D87" s="3"/>
      <c r="E87" s="3"/>
      <c r="F87" s="3"/>
      <c r="G87" s="4"/>
      <c r="H87" s="3"/>
      <c r="I87" s="3"/>
      <c r="J87" s="3"/>
      <c r="K87" s="3"/>
    </row>
    <row r="88" spans="1:11">
      <c r="A88" s="3"/>
      <c r="B88" s="3"/>
      <c r="C88" s="3"/>
      <c r="D88" s="3"/>
      <c r="E88" s="3"/>
      <c r="F88" s="3"/>
      <c r="G88" s="4"/>
      <c r="H88" s="3"/>
      <c r="I88" s="3"/>
      <c r="J88" s="3"/>
      <c r="K88" s="3"/>
    </row>
    <row r="89" spans="1:11">
      <c r="A89" s="3"/>
      <c r="B89" s="3"/>
      <c r="C89" s="3"/>
      <c r="D89" s="3"/>
      <c r="E89" s="3"/>
      <c r="F89" s="3"/>
      <c r="G89" s="4"/>
      <c r="H89" s="3"/>
      <c r="I89" s="3"/>
      <c r="J89" s="3"/>
      <c r="K89" s="3"/>
    </row>
    <row r="90" spans="1:11">
      <c r="A90" s="3"/>
      <c r="B90" s="3"/>
      <c r="C90" s="3"/>
      <c r="D90" s="3"/>
      <c r="E90" s="3"/>
      <c r="F90" s="3"/>
      <c r="G90" s="4"/>
      <c r="H90" s="3"/>
      <c r="I90" s="3"/>
      <c r="J90" s="3"/>
      <c r="K90" s="3"/>
    </row>
    <row r="91" spans="1:11">
      <c r="A91" s="3"/>
      <c r="B91" s="3"/>
      <c r="C91" s="3"/>
      <c r="D91" s="3"/>
      <c r="E91" s="3"/>
      <c r="F91" s="3"/>
      <c r="G91" s="4"/>
      <c r="H91" s="3"/>
      <c r="I91" s="3"/>
      <c r="J91" s="3"/>
      <c r="K91" s="3"/>
    </row>
    <row r="92" spans="1:11">
      <c r="A92" s="3"/>
      <c r="B92" s="3"/>
      <c r="C92" s="3"/>
      <c r="D92" s="3"/>
      <c r="E92" s="3"/>
      <c r="F92" s="3"/>
      <c r="G92" s="4"/>
      <c r="H92" s="3"/>
      <c r="I92" s="3"/>
      <c r="J92" s="3"/>
      <c r="K92" s="3"/>
    </row>
  </sheetData>
  <mergeCells count="24">
    <mergeCell ref="F2:K2"/>
    <mergeCell ref="E12:E15"/>
    <mergeCell ref="F3:K3"/>
    <mergeCell ref="H4:K4"/>
    <mergeCell ref="H5:K5"/>
    <mergeCell ref="H6:K6"/>
    <mergeCell ref="A8:K8"/>
    <mergeCell ref="J12:J15"/>
    <mergeCell ref="A9:K9"/>
    <mergeCell ref="G12:G15"/>
    <mergeCell ref="A10:K10"/>
    <mergeCell ref="C12:C15"/>
    <mergeCell ref="K12:K15"/>
    <mergeCell ref="I12:I15"/>
    <mergeCell ref="B12:B15"/>
    <mergeCell ref="F12:F15"/>
    <mergeCell ref="A55:C55"/>
    <mergeCell ref="J55:K55"/>
    <mergeCell ref="A48:K48"/>
    <mergeCell ref="A34:K34"/>
    <mergeCell ref="H12:H15"/>
    <mergeCell ref="A12:A15"/>
    <mergeCell ref="A17:K17"/>
    <mergeCell ref="D12:D15"/>
  </mergeCells>
  <phoneticPr fontId="0" type="noConversion"/>
  <pageMargins left="0.19685039370078741" right="0.19685039370078741" top="0.98425196850393704" bottom="0.19685039370078741" header="0.51181102362204722" footer="0"/>
  <pageSetup paperSize="9" scale="88" fitToHeight="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2"/>
  <sheetViews>
    <sheetView tabSelected="1" view="pageBreakPreview" zoomScale="60" zoomScaleNormal="70" workbookViewId="0">
      <selection activeCell="G12" sqref="G12:G15"/>
    </sheetView>
  </sheetViews>
  <sheetFormatPr defaultRowHeight="12.75"/>
  <cols>
    <col min="1" max="1" width="48" style="2" customWidth="1"/>
    <col min="2" max="2" width="7.42578125" style="2" customWidth="1"/>
    <col min="3" max="3" width="9.140625" style="2"/>
    <col min="4" max="4" width="10.5703125" style="2" customWidth="1"/>
    <col min="5" max="5" width="14.140625" style="2" customWidth="1"/>
    <col min="6" max="6" width="12.28515625" style="2" customWidth="1"/>
    <col min="7" max="7" width="13" style="5" customWidth="1"/>
    <col min="8" max="8" width="12.5703125" style="2" customWidth="1"/>
    <col min="9" max="9" width="12.28515625" style="2" customWidth="1"/>
    <col min="10" max="11" width="13" style="2" customWidth="1"/>
    <col min="12" max="12" width="1.42578125" style="2" customWidth="1"/>
    <col min="13" max="16384" width="9.140625" style="2"/>
  </cols>
  <sheetData>
    <row r="2" spans="1:11" s="20" customFormat="1" ht="64.5" customHeight="1">
      <c r="F2" s="76" t="s">
        <v>106</v>
      </c>
      <c r="G2" s="76"/>
      <c r="H2" s="76"/>
      <c r="I2" s="76"/>
      <c r="J2" s="76"/>
      <c r="K2" s="76"/>
    </row>
    <row r="3" spans="1:11" s="20" customFormat="1" ht="15.75">
      <c r="F3" s="77" t="s">
        <v>98</v>
      </c>
      <c r="G3" s="77"/>
      <c r="H3" s="77"/>
      <c r="I3" s="77"/>
      <c r="J3" s="77"/>
      <c r="K3" s="77"/>
    </row>
    <row r="4" spans="1:11" s="20" customFormat="1" ht="15.75">
      <c r="F4" s="66"/>
      <c r="G4" s="66"/>
      <c r="H4" s="78" t="s">
        <v>33</v>
      </c>
      <c r="I4" s="78"/>
      <c r="J4" s="78"/>
      <c r="K4" s="78"/>
    </row>
    <row r="5" spans="1:11" s="20" customFormat="1" ht="15.75">
      <c r="F5" s="66"/>
      <c r="G5" s="66"/>
      <c r="H5" s="78" t="s">
        <v>72</v>
      </c>
      <c r="I5" s="78"/>
      <c r="J5" s="78"/>
      <c r="K5" s="78"/>
    </row>
    <row r="6" spans="1:11" s="20" customFormat="1" ht="15.75">
      <c r="F6" s="66"/>
      <c r="G6" s="66"/>
      <c r="H6" s="78" t="s">
        <v>99</v>
      </c>
      <c r="I6" s="78"/>
      <c r="J6" s="78"/>
      <c r="K6" s="78"/>
    </row>
    <row r="7" spans="1:11" s="20" customFormat="1" ht="15.75">
      <c r="G7" s="22"/>
    </row>
    <row r="8" spans="1:11" s="20" customFormat="1" ht="15.75">
      <c r="A8" s="82" t="s">
        <v>16</v>
      </c>
      <c r="B8" s="82"/>
      <c r="C8" s="82"/>
      <c r="D8" s="82"/>
      <c r="E8" s="82"/>
      <c r="F8" s="82"/>
      <c r="G8" s="82"/>
      <c r="H8" s="82"/>
      <c r="I8" s="82"/>
      <c r="J8" s="82"/>
      <c r="K8" s="82"/>
    </row>
    <row r="9" spans="1:11" s="20" customFormat="1" ht="15.75">
      <c r="A9" s="82" t="s">
        <v>100</v>
      </c>
      <c r="B9" s="82"/>
      <c r="C9" s="82"/>
      <c r="D9" s="82"/>
      <c r="E9" s="82"/>
      <c r="F9" s="82"/>
      <c r="G9" s="82"/>
      <c r="H9" s="82"/>
      <c r="I9" s="82"/>
      <c r="J9" s="82"/>
      <c r="K9" s="82"/>
    </row>
    <row r="10" spans="1:11" s="20" customFormat="1" ht="15.75">
      <c r="A10" s="82" t="s">
        <v>101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</row>
    <row r="11" spans="1:11" s="11" customFormat="1" ht="4.5" customHeight="1">
      <c r="A11" s="20"/>
      <c r="B11" s="20"/>
      <c r="C11" s="20"/>
      <c r="D11" s="20"/>
      <c r="E11" s="20"/>
      <c r="F11" s="20"/>
      <c r="G11" s="22"/>
      <c r="H11" s="20"/>
      <c r="I11" s="20"/>
      <c r="J11" s="20"/>
      <c r="K11" s="20"/>
    </row>
    <row r="12" spans="1:11" s="30" customFormat="1" ht="60" customHeight="1">
      <c r="A12" s="81" t="s">
        <v>0</v>
      </c>
      <c r="B12" s="81" t="s">
        <v>1</v>
      </c>
      <c r="C12" s="81" t="s">
        <v>2</v>
      </c>
      <c r="D12" s="81" t="s">
        <v>3</v>
      </c>
      <c r="E12" s="81" t="s">
        <v>4</v>
      </c>
      <c r="F12" s="81" t="s">
        <v>5</v>
      </c>
      <c r="G12" s="103" t="s">
        <v>6</v>
      </c>
      <c r="H12" s="81" t="s">
        <v>7</v>
      </c>
      <c r="I12" s="81" t="s">
        <v>8</v>
      </c>
      <c r="J12" s="81" t="s">
        <v>9</v>
      </c>
      <c r="K12" s="81" t="s">
        <v>10</v>
      </c>
    </row>
    <row r="13" spans="1:11" s="30" customFormat="1" ht="66.75" customHeight="1">
      <c r="A13" s="81"/>
      <c r="B13" s="81"/>
      <c r="C13" s="81"/>
      <c r="D13" s="81"/>
      <c r="E13" s="81"/>
      <c r="F13" s="81"/>
      <c r="G13" s="103"/>
      <c r="H13" s="81"/>
      <c r="I13" s="81"/>
      <c r="J13" s="81"/>
      <c r="K13" s="81"/>
    </row>
    <row r="14" spans="1:11" s="30" customFormat="1" ht="45.75" customHeight="1">
      <c r="A14" s="81"/>
      <c r="B14" s="81"/>
      <c r="C14" s="81"/>
      <c r="D14" s="81"/>
      <c r="E14" s="81"/>
      <c r="F14" s="81"/>
      <c r="G14" s="103"/>
      <c r="H14" s="81"/>
      <c r="I14" s="81"/>
      <c r="J14" s="81"/>
      <c r="K14" s="81"/>
    </row>
    <row r="15" spans="1:11" s="30" customFormat="1" ht="102" customHeight="1">
      <c r="A15" s="81"/>
      <c r="B15" s="81"/>
      <c r="C15" s="81"/>
      <c r="D15" s="81"/>
      <c r="E15" s="81"/>
      <c r="F15" s="81"/>
      <c r="G15" s="103"/>
      <c r="H15" s="81"/>
      <c r="I15" s="81"/>
      <c r="J15" s="81"/>
      <c r="K15" s="81"/>
    </row>
    <row r="16" spans="1:11" s="30" customFormat="1" ht="15.75">
      <c r="A16" s="64">
        <v>1</v>
      </c>
      <c r="B16" s="64">
        <v>2</v>
      </c>
      <c r="C16" s="64">
        <v>3</v>
      </c>
      <c r="D16" s="64">
        <v>4</v>
      </c>
      <c r="E16" s="64">
        <v>5</v>
      </c>
      <c r="F16" s="64">
        <v>6</v>
      </c>
      <c r="G16" s="45">
        <v>7</v>
      </c>
      <c r="H16" s="64">
        <v>8</v>
      </c>
      <c r="I16" s="64">
        <v>9</v>
      </c>
      <c r="J16" s="64">
        <v>10</v>
      </c>
      <c r="K16" s="64">
        <v>11</v>
      </c>
    </row>
    <row r="17" spans="1:11" s="30" customFormat="1" ht="15.75">
      <c r="A17" s="102" t="s">
        <v>105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</row>
    <row r="18" spans="1:11" s="30" customFormat="1" ht="47.25">
      <c r="A18" s="50" t="s">
        <v>83</v>
      </c>
      <c r="B18" s="51"/>
      <c r="C18" s="47">
        <f>$C35</f>
        <v>123</v>
      </c>
      <c r="D18" s="47">
        <f>D35</f>
        <v>127</v>
      </c>
      <c r="E18" s="47" t="s">
        <v>11</v>
      </c>
      <c r="F18" s="47" t="s">
        <v>11</v>
      </c>
      <c r="G18" s="48" t="s">
        <v>11</v>
      </c>
      <c r="H18" s="47" t="s">
        <v>11</v>
      </c>
      <c r="I18" s="47" t="s">
        <v>11</v>
      </c>
      <c r="J18" s="65">
        <f>IF(C18&gt;D18,C18/D18,D18/C18)*100</f>
        <v>103.25</v>
      </c>
      <c r="K18" s="47" t="s">
        <v>11</v>
      </c>
    </row>
    <row r="19" spans="1:11" s="30" customFormat="1" ht="63">
      <c r="A19" s="50" t="s">
        <v>85</v>
      </c>
      <c r="B19" s="51"/>
      <c r="C19" s="47">
        <f>$C36</f>
        <v>123.5</v>
      </c>
      <c r="D19" s="47">
        <f t="shared" ref="C19:D26" si="0">D36</f>
        <v>126</v>
      </c>
      <c r="E19" s="47" t="s">
        <v>11</v>
      </c>
      <c r="F19" s="47" t="s">
        <v>11</v>
      </c>
      <c r="G19" s="48" t="s">
        <v>11</v>
      </c>
      <c r="H19" s="47" t="s">
        <v>11</v>
      </c>
      <c r="I19" s="47" t="s">
        <v>11</v>
      </c>
      <c r="J19" s="65">
        <f t="shared" ref="J19:J32" si="1">IF(C19&gt;D19,C19/D19,D19/C19)*100</f>
        <v>102.02</v>
      </c>
      <c r="K19" s="47" t="s">
        <v>11</v>
      </c>
    </row>
    <row r="20" spans="1:11" s="30" customFormat="1" ht="63">
      <c r="A20" s="50" t="s">
        <v>86</v>
      </c>
      <c r="B20" s="51"/>
      <c r="C20" s="47">
        <f t="shared" si="0"/>
        <v>14</v>
      </c>
      <c r="D20" s="47">
        <f t="shared" si="0"/>
        <v>14</v>
      </c>
      <c r="E20" s="47" t="s">
        <v>11</v>
      </c>
      <c r="F20" s="47" t="s">
        <v>11</v>
      </c>
      <c r="G20" s="48" t="s">
        <v>11</v>
      </c>
      <c r="H20" s="47" t="s">
        <v>11</v>
      </c>
      <c r="I20" s="47" t="s">
        <v>11</v>
      </c>
      <c r="J20" s="65">
        <f t="shared" si="1"/>
        <v>100</v>
      </c>
      <c r="K20" s="47" t="s">
        <v>11</v>
      </c>
    </row>
    <row r="21" spans="1:11" s="30" customFormat="1" ht="47.25">
      <c r="A21" s="50" t="s">
        <v>87</v>
      </c>
      <c r="B21" s="51"/>
      <c r="C21" s="47">
        <f t="shared" si="0"/>
        <v>960</v>
      </c>
      <c r="D21" s="47">
        <f t="shared" si="0"/>
        <v>982</v>
      </c>
      <c r="E21" s="47"/>
      <c r="F21" s="47"/>
      <c r="G21" s="48"/>
      <c r="H21" s="47"/>
      <c r="I21" s="47"/>
      <c r="J21" s="65">
        <f t="shared" si="1"/>
        <v>102.29</v>
      </c>
      <c r="K21" s="47"/>
    </row>
    <row r="22" spans="1:11" s="30" customFormat="1" ht="189">
      <c r="A22" s="50" t="s">
        <v>88</v>
      </c>
      <c r="B22" s="51"/>
      <c r="C22" s="47">
        <f t="shared" si="0"/>
        <v>15</v>
      </c>
      <c r="D22" s="47">
        <f t="shared" si="0"/>
        <v>15</v>
      </c>
      <c r="E22" s="47"/>
      <c r="F22" s="47"/>
      <c r="G22" s="48"/>
      <c r="H22" s="47"/>
      <c r="I22" s="47"/>
      <c r="J22" s="65">
        <f t="shared" si="1"/>
        <v>100</v>
      </c>
      <c r="K22" s="47"/>
    </row>
    <row r="23" spans="1:11" s="30" customFormat="1" ht="94.5">
      <c r="A23" s="50" t="s">
        <v>89</v>
      </c>
      <c r="B23" s="51"/>
      <c r="C23" s="47">
        <f t="shared" si="0"/>
        <v>18.8</v>
      </c>
      <c r="D23" s="47">
        <f t="shared" si="0"/>
        <v>20.100000000000001</v>
      </c>
      <c r="E23" s="47"/>
      <c r="F23" s="47"/>
      <c r="G23" s="48"/>
      <c r="H23" s="47"/>
      <c r="I23" s="47"/>
      <c r="J23" s="65">
        <f t="shared" si="1"/>
        <v>106.91</v>
      </c>
      <c r="K23" s="47"/>
    </row>
    <row r="24" spans="1:11" s="30" customFormat="1" ht="63">
      <c r="A24" s="50" t="s">
        <v>90</v>
      </c>
      <c r="B24" s="51"/>
      <c r="C24" s="47">
        <f t="shared" si="0"/>
        <v>49.9</v>
      </c>
      <c r="D24" s="47">
        <f t="shared" si="0"/>
        <v>51.3</v>
      </c>
      <c r="E24" s="47"/>
      <c r="F24" s="47"/>
      <c r="G24" s="48"/>
      <c r="H24" s="47"/>
      <c r="I24" s="47"/>
      <c r="J24" s="65">
        <f t="shared" si="1"/>
        <v>102.81</v>
      </c>
      <c r="K24" s="47"/>
    </row>
    <row r="25" spans="1:11" s="30" customFormat="1" ht="63">
      <c r="A25" s="50" t="s">
        <v>46</v>
      </c>
      <c r="B25" s="51" t="s">
        <v>54</v>
      </c>
      <c r="C25" s="47">
        <f t="shared" si="0"/>
        <v>2614</v>
      </c>
      <c r="D25" s="47">
        <f t="shared" si="0"/>
        <v>2745</v>
      </c>
      <c r="E25" s="47" t="s">
        <v>11</v>
      </c>
      <c r="F25" s="47" t="s">
        <v>11</v>
      </c>
      <c r="G25" s="48" t="s">
        <v>11</v>
      </c>
      <c r="H25" s="47" t="s">
        <v>11</v>
      </c>
      <c r="I25" s="47" t="s">
        <v>11</v>
      </c>
      <c r="J25" s="65">
        <f t="shared" si="1"/>
        <v>105.01</v>
      </c>
      <c r="K25" s="47"/>
    </row>
    <row r="26" spans="1:11" s="30" customFormat="1" ht="63">
      <c r="A26" s="50" t="s">
        <v>47</v>
      </c>
      <c r="B26" s="51" t="s">
        <v>54</v>
      </c>
      <c r="C26" s="47">
        <v>0</v>
      </c>
      <c r="D26" s="47">
        <f t="shared" si="0"/>
        <v>0</v>
      </c>
      <c r="E26" s="47" t="s">
        <v>11</v>
      </c>
      <c r="F26" s="47" t="s">
        <v>11</v>
      </c>
      <c r="G26" s="48" t="s">
        <v>11</v>
      </c>
      <c r="H26" s="47" t="s">
        <v>11</v>
      </c>
      <c r="I26" s="47" t="s">
        <v>11</v>
      </c>
      <c r="J26" s="65">
        <v>100</v>
      </c>
      <c r="K26" s="47"/>
    </row>
    <row r="27" spans="1:11" s="30" customFormat="1" ht="47.25">
      <c r="A27" s="46" t="s">
        <v>59</v>
      </c>
      <c r="B27" s="19" t="s">
        <v>52</v>
      </c>
      <c r="C27" s="47">
        <f t="shared" ref="C27:D29" si="2">C44</f>
        <v>499</v>
      </c>
      <c r="D27" s="47">
        <f t="shared" si="2"/>
        <v>513</v>
      </c>
      <c r="E27" s="47"/>
      <c r="F27" s="47"/>
      <c r="G27" s="48"/>
      <c r="H27" s="47"/>
      <c r="I27" s="47"/>
      <c r="J27" s="65">
        <f t="shared" si="1"/>
        <v>102.81</v>
      </c>
      <c r="K27" s="47"/>
    </row>
    <row r="28" spans="1:11" s="30" customFormat="1" ht="94.5">
      <c r="A28" s="46" t="s">
        <v>60</v>
      </c>
      <c r="B28" s="19" t="s">
        <v>61</v>
      </c>
      <c r="C28" s="47">
        <f t="shared" si="2"/>
        <v>34.6</v>
      </c>
      <c r="D28" s="47">
        <f t="shared" si="2"/>
        <v>37.1</v>
      </c>
      <c r="E28" s="47"/>
      <c r="F28" s="47"/>
      <c r="G28" s="48"/>
      <c r="H28" s="47"/>
      <c r="I28" s="47"/>
      <c r="J28" s="65">
        <f t="shared" si="1"/>
        <v>107.23</v>
      </c>
      <c r="K28" s="47"/>
    </row>
    <row r="29" spans="1:11" s="30" customFormat="1" ht="94.5">
      <c r="A29" s="46" t="s">
        <v>69</v>
      </c>
      <c r="B29" s="19" t="s">
        <v>54</v>
      </c>
      <c r="C29" s="47">
        <f t="shared" si="2"/>
        <v>3</v>
      </c>
      <c r="D29" s="47">
        <f t="shared" si="2"/>
        <v>3</v>
      </c>
      <c r="E29" s="47"/>
      <c r="F29" s="47"/>
      <c r="G29" s="48"/>
      <c r="H29" s="47"/>
      <c r="I29" s="47"/>
      <c r="J29" s="65">
        <f t="shared" si="1"/>
        <v>100</v>
      </c>
      <c r="K29" s="47"/>
    </row>
    <row r="30" spans="1:11" s="30" customFormat="1" ht="63">
      <c r="A30" s="50" t="s">
        <v>57</v>
      </c>
      <c r="B30" s="51" t="s">
        <v>54</v>
      </c>
      <c r="C30" s="47">
        <f t="shared" ref="C30:D32" si="3">C49</f>
        <v>420</v>
      </c>
      <c r="D30" s="47">
        <f t="shared" si="3"/>
        <v>420</v>
      </c>
      <c r="E30" s="47" t="s">
        <v>11</v>
      </c>
      <c r="F30" s="47" t="s">
        <v>11</v>
      </c>
      <c r="G30" s="48" t="s">
        <v>11</v>
      </c>
      <c r="H30" s="47" t="s">
        <v>11</v>
      </c>
      <c r="I30" s="47" t="s">
        <v>11</v>
      </c>
      <c r="J30" s="65">
        <f t="shared" si="1"/>
        <v>100</v>
      </c>
      <c r="K30" s="47" t="s">
        <v>11</v>
      </c>
    </row>
    <row r="31" spans="1:11" s="30" customFormat="1" ht="47.25">
      <c r="A31" s="50" t="s">
        <v>55</v>
      </c>
      <c r="B31" s="51" t="s">
        <v>54</v>
      </c>
      <c r="C31" s="47">
        <f t="shared" si="3"/>
        <v>350</v>
      </c>
      <c r="D31" s="47">
        <f t="shared" si="3"/>
        <v>350</v>
      </c>
      <c r="E31" s="47" t="s">
        <v>11</v>
      </c>
      <c r="F31" s="47" t="s">
        <v>11</v>
      </c>
      <c r="G31" s="48" t="s">
        <v>11</v>
      </c>
      <c r="H31" s="47" t="s">
        <v>11</v>
      </c>
      <c r="I31" s="47" t="s">
        <v>11</v>
      </c>
      <c r="J31" s="65">
        <f t="shared" si="1"/>
        <v>100</v>
      </c>
      <c r="K31" s="47" t="s">
        <v>11</v>
      </c>
    </row>
    <row r="32" spans="1:11" s="30" customFormat="1" ht="47.25">
      <c r="A32" s="50" t="s">
        <v>56</v>
      </c>
      <c r="B32" s="51" t="s">
        <v>54</v>
      </c>
      <c r="C32" s="47">
        <f t="shared" si="3"/>
        <v>4</v>
      </c>
      <c r="D32" s="47">
        <f t="shared" si="3"/>
        <v>4</v>
      </c>
      <c r="E32" s="47" t="s">
        <v>11</v>
      </c>
      <c r="F32" s="47" t="s">
        <v>11</v>
      </c>
      <c r="G32" s="48" t="s">
        <v>11</v>
      </c>
      <c r="H32" s="47" t="s">
        <v>11</v>
      </c>
      <c r="I32" s="47" t="s">
        <v>11</v>
      </c>
      <c r="J32" s="65">
        <f t="shared" si="1"/>
        <v>100</v>
      </c>
      <c r="K32" s="47" t="s">
        <v>11</v>
      </c>
    </row>
    <row r="33" spans="1:11" s="30" customFormat="1" ht="15.75">
      <c r="A33" s="51" t="s">
        <v>12</v>
      </c>
      <c r="B33" s="51" t="s">
        <v>54</v>
      </c>
      <c r="C33" s="47" t="s">
        <v>11</v>
      </c>
      <c r="D33" s="47" t="s">
        <v>11</v>
      </c>
      <c r="E33" s="47" t="s">
        <v>11</v>
      </c>
      <c r="F33" s="47" t="s">
        <v>11</v>
      </c>
      <c r="G33" s="48">
        <v>10629</v>
      </c>
      <c r="H33" s="47" t="s">
        <v>11</v>
      </c>
      <c r="I33" s="47" t="s">
        <v>11</v>
      </c>
      <c r="J33" s="47" t="s">
        <v>11</v>
      </c>
      <c r="K33" s="65">
        <f>AVERAGE(J18:J32)</f>
        <v>102.16</v>
      </c>
    </row>
    <row r="34" spans="1:11" s="30" customFormat="1" ht="15.75">
      <c r="A34" s="101" t="s">
        <v>49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1:11" s="30" customFormat="1" ht="47.25">
      <c r="A35" s="50" t="s">
        <v>83</v>
      </c>
      <c r="B35" s="51" t="s">
        <v>84</v>
      </c>
      <c r="C35" s="47">
        <v>123</v>
      </c>
      <c r="D35" s="47">
        <v>127</v>
      </c>
      <c r="E35" s="48">
        <f t="shared" ref="E35:E46" si="4">IF(C35&gt;D35,C35/D35,D35/C35)*100</f>
        <v>103.25</v>
      </c>
      <c r="F35" s="47" t="s">
        <v>11</v>
      </c>
      <c r="G35" s="48" t="s">
        <v>11</v>
      </c>
      <c r="H35" s="47" t="s">
        <v>11</v>
      </c>
      <c r="I35" s="47" t="s">
        <v>11</v>
      </c>
      <c r="J35" s="47" t="s">
        <v>11</v>
      </c>
      <c r="K35" s="47" t="s">
        <v>11</v>
      </c>
    </row>
    <row r="36" spans="1:11" s="30" customFormat="1" ht="63">
      <c r="A36" s="50" t="s">
        <v>85</v>
      </c>
      <c r="B36" s="51" t="s">
        <v>84</v>
      </c>
      <c r="C36" s="47">
        <v>123.5</v>
      </c>
      <c r="D36" s="47">
        <v>126</v>
      </c>
      <c r="E36" s="48">
        <f t="shared" si="4"/>
        <v>102.02</v>
      </c>
      <c r="F36" s="47" t="s">
        <v>11</v>
      </c>
      <c r="G36" s="48" t="s">
        <v>11</v>
      </c>
      <c r="H36" s="47" t="s">
        <v>11</v>
      </c>
      <c r="I36" s="47" t="s">
        <v>11</v>
      </c>
      <c r="J36" s="47" t="s">
        <v>11</v>
      </c>
      <c r="K36" s="47" t="s">
        <v>11</v>
      </c>
    </row>
    <row r="37" spans="1:11" s="30" customFormat="1" ht="63">
      <c r="A37" s="50" t="s">
        <v>86</v>
      </c>
      <c r="B37" s="51" t="s">
        <v>84</v>
      </c>
      <c r="C37" s="47">
        <v>14</v>
      </c>
      <c r="D37" s="47">
        <v>14</v>
      </c>
      <c r="E37" s="48">
        <f t="shared" si="4"/>
        <v>100</v>
      </c>
      <c r="F37" s="47" t="s">
        <v>11</v>
      </c>
      <c r="G37" s="48" t="s">
        <v>11</v>
      </c>
      <c r="H37" s="47" t="s">
        <v>11</v>
      </c>
      <c r="I37" s="47" t="s">
        <v>11</v>
      </c>
      <c r="J37" s="47" t="s">
        <v>11</v>
      </c>
      <c r="K37" s="47" t="s">
        <v>11</v>
      </c>
    </row>
    <row r="38" spans="1:11" s="30" customFormat="1" ht="47.25">
      <c r="A38" s="50" t="s">
        <v>87</v>
      </c>
      <c r="B38" s="51" t="s">
        <v>54</v>
      </c>
      <c r="C38" s="47">
        <v>960</v>
      </c>
      <c r="D38" s="47">
        <v>982</v>
      </c>
      <c r="E38" s="48">
        <f t="shared" si="4"/>
        <v>102.29</v>
      </c>
      <c r="F38" s="47"/>
      <c r="G38" s="48"/>
      <c r="H38" s="47"/>
      <c r="I38" s="47"/>
      <c r="J38" s="47"/>
      <c r="K38" s="47"/>
    </row>
    <row r="39" spans="1:11" s="30" customFormat="1" ht="189">
      <c r="A39" s="50" t="s">
        <v>88</v>
      </c>
      <c r="B39" s="51" t="s">
        <v>84</v>
      </c>
      <c r="C39" s="47">
        <v>15</v>
      </c>
      <c r="D39" s="47">
        <v>15</v>
      </c>
      <c r="E39" s="48">
        <f t="shared" si="4"/>
        <v>100</v>
      </c>
      <c r="F39" s="47"/>
      <c r="G39" s="48"/>
      <c r="H39" s="47"/>
      <c r="I39" s="47"/>
      <c r="J39" s="47"/>
      <c r="K39" s="47"/>
    </row>
    <row r="40" spans="1:11" s="30" customFormat="1" ht="94.5">
      <c r="A40" s="50" t="s">
        <v>89</v>
      </c>
      <c r="B40" s="51" t="s">
        <v>54</v>
      </c>
      <c r="C40" s="47">
        <v>18.8</v>
      </c>
      <c r="D40" s="47">
        <v>20.100000000000001</v>
      </c>
      <c r="E40" s="48">
        <f t="shared" si="4"/>
        <v>106.91</v>
      </c>
      <c r="F40" s="47"/>
      <c r="G40" s="48"/>
      <c r="H40" s="47"/>
      <c r="I40" s="47"/>
      <c r="J40" s="47"/>
      <c r="K40" s="47"/>
    </row>
    <row r="41" spans="1:11" s="30" customFormat="1" ht="63">
      <c r="A41" s="50" t="s">
        <v>90</v>
      </c>
      <c r="B41" s="51" t="s">
        <v>54</v>
      </c>
      <c r="C41" s="47">
        <v>49.9</v>
      </c>
      <c r="D41" s="47">
        <v>51.3</v>
      </c>
      <c r="E41" s="48">
        <f t="shared" si="4"/>
        <v>102.81</v>
      </c>
      <c r="F41" s="47"/>
      <c r="G41" s="48"/>
      <c r="H41" s="47"/>
      <c r="I41" s="47"/>
      <c r="J41" s="47"/>
      <c r="K41" s="47"/>
    </row>
    <row r="42" spans="1:11" s="30" customFormat="1" ht="63">
      <c r="A42" s="50" t="s">
        <v>46</v>
      </c>
      <c r="B42" s="51" t="s">
        <v>54</v>
      </c>
      <c r="C42" s="47">
        <v>2614</v>
      </c>
      <c r="D42" s="47">
        <v>2745</v>
      </c>
      <c r="E42" s="48">
        <f t="shared" si="4"/>
        <v>105.01</v>
      </c>
      <c r="F42" s="47"/>
      <c r="G42" s="48"/>
      <c r="H42" s="47"/>
      <c r="I42" s="47"/>
      <c r="J42" s="47"/>
      <c r="K42" s="47"/>
    </row>
    <row r="43" spans="1:11" s="30" customFormat="1" ht="63">
      <c r="A43" s="50" t="s">
        <v>47</v>
      </c>
      <c r="B43" s="51" t="s">
        <v>54</v>
      </c>
      <c r="C43" s="47">
        <v>0</v>
      </c>
      <c r="D43" s="47">
        <v>0</v>
      </c>
      <c r="E43" s="48">
        <v>0</v>
      </c>
      <c r="F43" s="47"/>
      <c r="G43" s="48"/>
      <c r="H43" s="47"/>
      <c r="I43" s="47"/>
      <c r="J43" s="47"/>
      <c r="K43" s="47"/>
    </row>
    <row r="44" spans="1:11" s="30" customFormat="1" ht="47.25">
      <c r="A44" s="46" t="s">
        <v>59</v>
      </c>
      <c r="B44" s="19" t="s">
        <v>52</v>
      </c>
      <c r="C44" s="47">
        <v>499</v>
      </c>
      <c r="D44" s="47">
        <v>513</v>
      </c>
      <c r="E44" s="48">
        <f t="shared" si="4"/>
        <v>102.81</v>
      </c>
      <c r="F44" s="47"/>
      <c r="G44" s="48"/>
      <c r="H44" s="47"/>
      <c r="I44" s="47"/>
      <c r="J44" s="47"/>
      <c r="K44" s="47"/>
    </row>
    <row r="45" spans="1:11" s="30" customFormat="1" ht="94.5">
      <c r="A45" s="46" t="s">
        <v>60</v>
      </c>
      <c r="B45" s="19" t="s">
        <v>61</v>
      </c>
      <c r="C45" s="47">
        <v>34.6</v>
      </c>
      <c r="D45" s="47">
        <v>37.1</v>
      </c>
      <c r="E45" s="48">
        <f t="shared" si="4"/>
        <v>107.23</v>
      </c>
      <c r="F45" s="47"/>
      <c r="G45" s="48"/>
      <c r="H45" s="47"/>
      <c r="I45" s="47"/>
      <c r="J45" s="47"/>
      <c r="K45" s="47"/>
    </row>
    <row r="46" spans="1:11" s="30" customFormat="1" ht="94.5">
      <c r="A46" s="46" t="s">
        <v>69</v>
      </c>
      <c r="B46" s="19" t="s">
        <v>54</v>
      </c>
      <c r="C46" s="47">
        <v>3</v>
      </c>
      <c r="D46" s="47">
        <v>3</v>
      </c>
      <c r="E46" s="48">
        <f t="shared" si="4"/>
        <v>100</v>
      </c>
      <c r="F46" s="47"/>
      <c r="G46" s="48"/>
      <c r="H46" s="47"/>
      <c r="I46" s="47"/>
      <c r="J46" s="47"/>
      <c r="K46" s="47"/>
    </row>
    <row r="47" spans="1:11" s="30" customFormat="1" ht="15.75">
      <c r="A47" s="51" t="s">
        <v>13</v>
      </c>
      <c r="B47" s="51"/>
      <c r="C47" s="47" t="s">
        <v>11</v>
      </c>
      <c r="D47" s="47" t="s">
        <v>11</v>
      </c>
      <c r="E47" s="47" t="s">
        <v>11</v>
      </c>
      <c r="F47" s="48">
        <f>AVERAGE(E35:E46)</f>
        <v>94.36</v>
      </c>
      <c r="G47" s="48">
        <v>1000</v>
      </c>
      <c r="H47" s="52">
        <f>G47/G33</f>
        <v>9.4100000000000003E-2</v>
      </c>
      <c r="I47" s="65">
        <f>F47*H47</f>
        <v>8.8800000000000008</v>
      </c>
      <c r="J47" s="47" t="s">
        <v>11</v>
      </c>
      <c r="K47" s="47" t="s">
        <v>11</v>
      </c>
    </row>
    <row r="48" spans="1:11" s="30" customFormat="1" ht="15.75">
      <c r="A48" s="105" t="s">
        <v>50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7"/>
    </row>
    <row r="49" spans="1:11" s="30" customFormat="1" ht="63">
      <c r="A49" s="50" t="s">
        <v>57</v>
      </c>
      <c r="B49" s="51" t="s">
        <v>54</v>
      </c>
      <c r="C49" s="47">
        <v>420</v>
      </c>
      <c r="D49" s="47">
        <v>420</v>
      </c>
      <c r="E49" s="48">
        <f>IF(C49&gt;D49,C49/D49,D49/C49)*100</f>
        <v>100</v>
      </c>
      <c r="F49" s="47" t="s">
        <v>11</v>
      </c>
      <c r="G49" s="48" t="s">
        <v>11</v>
      </c>
      <c r="H49" s="47" t="s">
        <v>11</v>
      </c>
      <c r="I49" s="47" t="s">
        <v>11</v>
      </c>
      <c r="J49" s="47" t="s">
        <v>11</v>
      </c>
      <c r="K49" s="47" t="s">
        <v>11</v>
      </c>
    </row>
    <row r="50" spans="1:11" s="30" customFormat="1" ht="47.25">
      <c r="A50" s="50" t="s">
        <v>55</v>
      </c>
      <c r="B50" s="51" t="s">
        <v>54</v>
      </c>
      <c r="C50" s="47">
        <v>350</v>
      </c>
      <c r="D50" s="47">
        <v>350</v>
      </c>
      <c r="E50" s="48">
        <f>IF(C50&gt;D50,C50/D50,D50/C50)*100</f>
        <v>100</v>
      </c>
      <c r="F50" s="47" t="s">
        <v>11</v>
      </c>
      <c r="G50" s="48" t="s">
        <v>11</v>
      </c>
      <c r="H50" s="47" t="s">
        <v>11</v>
      </c>
      <c r="I50" s="47" t="s">
        <v>11</v>
      </c>
      <c r="J50" s="47" t="s">
        <v>11</v>
      </c>
      <c r="K50" s="47" t="s">
        <v>11</v>
      </c>
    </row>
    <row r="51" spans="1:11" s="30" customFormat="1" ht="47.25">
      <c r="A51" s="50" t="s">
        <v>56</v>
      </c>
      <c r="B51" s="51" t="s">
        <v>54</v>
      </c>
      <c r="C51" s="47">
        <v>4</v>
      </c>
      <c r="D51" s="47">
        <v>4</v>
      </c>
      <c r="E51" s="48">
        <f>IF(C51&gt;D51,C51/D51,D51/C51)*100</f>
        <v>100</v>
      </c>
      <c r="F51" s="47"/>
      <c r="G51" s="48"/>
      <c r="H51" s="47"/>
      <c r="I51" s="47"/>
      <c r="J51" s="47"/>
      <c r="K51" s="47"/>
    </row>
    <row r="52" spans="1:11" s="30" customFormat="1" ht="15.75">
      <c r="A52" s="51" t="s">
        <v>14</v>
      </c>
      <c r="B52" s="51"/>
      <c r="C52" s="47" t="s">
        <v>11</v>
      </c>
      <c r="D52" s="47" t="s">
        <v>11</v>
      </c>
      <c r="E52" s="47" t="s">
        <v>11</v>
      </c>
      <c r="F52" s="48">
        <f>AVERAGE(E49:E51)</f>
        <v>100</v>
      </c>
      <c r="G52" s="48">
        <v>9629</v>
      </c>
      <c r="H52" s="52">
        <f>G52/G33</f>
        <v>0.90590000000000004</v>
      </c>
      <c r="I52" s="65">
        <f>F52*H52</f>
        <v>90.59</v>
      </c>
      <c r="J52" s="47" t="s">
        <v>11</v>
      </c>
      <c r="K52" s="47" t="s">
        <v>11</v>
      </c>
    </row>
    <row r="53" spans="1:11" s="30" customFormat="1" ht="15.75">
      <c r="A53" s="53"/>
      <c r="B53" s="53"/>
      <c r="C53" s="54"/>
      <c r="D53" s="54"/>
      <c r="E53" s="54"/>
      <c r="F53" s="54"/>
      <c r="G53" s="55"/>
      <c r="H53" s="54"/>
      <c r="I53" s="54"/>
      <c r="J53" s="54"/>
      <c r="K53" s="54" t="s">
        <v>74</v>
      </c>
    </row>
    <row r="54" spans="1:11" s="11" customFormat="1" ht="15.75">
      <c r="A54" s="20"/>
      <c r="B54" s="20"/>
      <c r="C54" s="20"/>
      <c r="D54" s="20"/>
      <c r="E54" s="20"/>
      <c r="F54" s="20"/>
      <c r="G54" s="22"/>
      <c r="H54" s="20"/>
      <c r="I54" s="20"/>
      <c r="J54" s="20"/>
      <c r="K54" s="20"/>
    </row>
    <row r="55" spans="1:11" s="11" customFormat="1" ht="15.75">
      <c r="A55" s="100"/>
      <c r="B55" s="100"/>
      <c r="C55" s="100"/>
      <c r="D55" s="20"/>
      <c r="E55" s="20"/>
      <c r="F55" s="20"/>
      <c r="G55" s="22"/>
      <c r="H55" s="20"/>
      <c r="I55" s="20"/>
      <c r="J55" s="82"/>
      <c r="K55" s="82"/>
    </row>
    <row r="56" spans="1:11" s="11" customFormat="1" ht="15.75">
      <c r="A56" s="20"/>
      <c r="B56" s="20"/>
      <c r="C56" s="20"/>
      <c r="D56" s="20"/>
      <c r="E56" s="20"/>
      <c r="F56" s="20"/>
      <c r="G56" s="22"/>
      <c r="H56" s="20"/>
      <c r="I56" s="20"/>
      <c r="J56" s="20"/>
      <c r="K56" s="20"/>
    </row>
    <row r="57" spans="1:11" s="11" customFormat="1" ht="15.75">
      <c r="A57" s="20"/>
      <c r="B57" s="20"/>
      <c r="C57" s="20"/>
      <c r="D57" s="20"/>
      <c r="E57" s="20"/>
      <c r="F57" s="20"/>
      <c r="G57" s="22"/>
      <c r="H57" s="20"/>
      <c r="I57" s="20"/>
      <c r="J57" s="20"/>
      <c r="K57" s="20"/>
    </row>
    <row r="58" spans="1:11" s="11" customFormat="1" ht="15.75">
      <c r="A58" s="20"/>
      <c r="B58" s="20"/>
      <c r="C58" s="20"/>
      <c r="D58" s="20"/>
      <c r="E58" s="20"/>
      <c r="F58" s="20"/>
      <c r="G58" s="22"/>
      <c r="H58" s="20"/>
      <c r="I58" s="20"/>
      <c r="J58" s="20"/>
      <c r="K58" s="20"/>
    </row>
    <row r="59" spans="1:11" ht="15.75">
      <c r="A59" s="20"/>
      <c r="B59" s="20"/>
      <c r="C59" s="20"/>
      <c r="D59" s="20"/>
      <c r="E59" s="20"/>
      <c r="F59" s="20"/>
      <c r="G59" s="22"/>
      <c r="H59" s="20"/>
      <c r="I59" s="20"/>
      <c r="J59" s="20"/>
      <c r="K59" s="20"/>
    </row>
    <row r="60" spans="1:11" ht="15.75">
      <c r="A60" s="20"/>
      <c r="B60" s="20"/>
      <c r="C60" s="20"/>
      <c r="D60" s="20"/>
      <c r="E60" s="20"/>
      <c r="F60" s="20"/>
      <c r="G60" s="22"/>
      <c r="H60" s="20"/>
      <c r="I60" s="20"/>
      <c r="J60" s="20"/>
      <c r="K60" s="20"/>
    </row>
    <row r="61" spans="1:11" ht="15.75">
      <c r="A61" s="20"/>
      <c r="B61" s="20"/>
      <c r="C61" s="20"/>
      <c r="D61" s="20"/>
      <c r="E61" s="20"/>
      <c r="F61" s="20"/>
      <c r="G61" s="22"/>
      <c r="H61" s="20"/>
      <c r="I61" s="20"/>
      <c r="J61" s="20"/>
      <c r="K61" s="20"/>
    </row>
    <row r="62" spans="1:11" ht="15.75">
      <c r="A62" s="20"/>
      <c r="B62" s="20"/>
      <c r="C62" s="20"/>
      <c r="D62" s="20"/>
      <c r="E62" s="20"/>
      <c r="F62" s="20"/>
      <c r="G62" s="22"/>
      <c r="H62" s="20"/>
      <c r="I62" s="20"/>
      <c r="J62" s="20"/>
      <c r="K62" s="20"/>
    </row>
    <row r="63" spans="1:11">
      <c r="A63" s="3"/>
      <c r="B63" s="3"/>
      <c r="C63" s="3"/>
      <c r="D63" s="3"/>
      <c r="E63" s="3"/>
      <c r="F63" s="3"/>
      <c r="G63" s="4"/>
      <c r="H63" s="3"/>
      <c r="I63" s="3"/>
      <c r="J63" s="3"/>
      <c r="K63" s="3"/>
    </row>
    <row r="64" spans="1:11">
      <c r="A64" s="3"/>
      <c r="B64" s="3"/>
      <c r="C64" s="3"/>
      <c r="D64" s="3"/>
      <c r="E64" s="3"/>
      <c r="F64" s="3"/>
      <c r="G64" s="4"/>
      <c r="H64" s="3"/>
      <c r="I64" s="3"/>
      <c r="J64" s="3"/>
      <c r="K64" s="3"/>
    </row>
    <row r="65" spans="1:11">
      <c r="A65" s="3"/>
      <c r="B65" s="3"/>
      <c r="C65" s="3"/>
      <c r="D65" s="3"/>
      <c r="E65" s="3"/>
      <c r="F65" s="3"/>
      <c r="G65" s="4"/>
      <c r="H65" s="3"/>
      <c r="I65" s="3"/>
      <c r="J65" s="3"/>
      <c r="K65" s="3"/>
    </row>
    <row r="66" spans="1:11">
      <c r="A66" s="3"/>
      <c r="B66" s="3"/>
      <c r="C66" s="3"/>
      <c r="D66" s="3"/>
      <c r="E66" s="3"/>
      <c r="F66" s="3"/>
      <c r="G66" s="4"/>
      <c r="H66" s="3"/>
      <c r="I66" s="3"/>
      <c r="J66" s="3"/>
      <c r="K66" s="3"/>
    </row>
    <row r="67" spans="1:11">
      <c r="A67" s="3"/>
      <c r="B67" s="3"/>
      <c r="C67" s="3"/>
      <c r="D67" s="3"/>
      <c r="E67" s="3"/>
      <c r="F67" s="3"/>
      <c r="G67" s="4"/>
      <c r="H67" s="3"/>
      <c r="I67" s="3"/>
      <c r="J67" s="3"/>
      <c r="K67" s="3"/>
    </row>
    <row r="68" spans="1:11">
      <c r="A68" s="3"/>
      <c r="B68" s="3"/>
      <c r="C68" s="3"/>
      <c r="D68" s="3"/>
      <c r="E68" s="3"/>
      <c r="F68" s="3"/>
      <c r="G68" s="4"/>
      <c r="H68" s="3"/>
      <c r="I68" s="3"/>
      <c r="J68" s="3"/>
      <c r="K68" s="3"/>
    </row>
    <row r="69" spans="1:11">
      <c r="A69" s="3"/>
      <c r="B69" s="3"/>
      <c r="C69" s="3"/>
      <c r="D69" s="3"/>
      <c r="E69" s="3"/>
      <c r="F69" s="3"/>
      <c r="G69" s="4"/>
      <c r="H69" s="3"/>
      <c r="I69" s="3"/>
      <c r="J69" s="3"/>
      <c r="K69" s="3"/>
    </row>
    <row r="70" spans="1:11">
      <c r="A70" s="3"/>
      <c r="B70" s="3"/>
      <c r="C70" s="3"/>
      <c r="D70" s="3"/>
      <c r="E70" s="3"/>
      <c r="F70" s="3"/>
      <c r="G70" s="4"/>
      <c r="H70" s="3"/>
      <c r="I70" s="3"/>
      <c r="J70" s="3"/>
      <c r="K70" s="3"/>
    </row>
    <row r="71" spans="1:11">
      <c r="A71" s="3"/>
      <c r="B71" s="3"/>
      <c r="C71" s="3"/>
      <c r="D71" s="3"/>
      <c r="E71" s="3"/>
      <c r="F71" s="3"/>
      <c r="G71" s="4"/>
      <c r="H71" s="3"/>
      <c r="I71" s="3"/>
      <c r="J71" s="3"/>
      <c r="K71" s="3"/>
    </row>
    <row r="72" spans="1:11">
      <c r="A72" s="3"/>
      <c r="B72" s="3"/>
      <c r="C72" s="3"/>
      <c r="D72" s="3"/>
      <c r="E72" s="3"/>
      <c r="F72" s="3"/>
      <c r="G72" s="4"/>
      <c r="H72" s="3"/>
      <c r="I72" s="3"/>
      <c r="J72" s="3"/>
      <c r="K72" s="3"/>
    </row>
    <row r="73" spans="1:11">
      <c r="A73" s="3"/>
      <c r="B73" s="3"/>
      <c r="C73" s="3"/>
      <c r="D73" s="3"/>
      <c r="E73" s="3"/>
      <c r="F73" s="3"/>
      <c r="G73" s="4"/>
      <c r="H73" s="3"/>
      <c r="I73" s="3"/>
      <c r="J73" s="3"/>
      <c r="K73" s="3"/>
    </row>
    <row r="74" spans="1:11">
      <c r="A74" s="3"/>
      <c r="B74" s="3"/>
      <c r="C74" s="3"/>
      <c r="D74" s="3"/>
      <c r="E74" s="3"/>
      <c r="F74" s="3"/>
      <c r="G74" s="4"/>
      <c r="H74" s="3"/>
      <c r="I74" s="3"/>
      <c r="J74" s="3"/>
      <c r="K74" s="3"/>
    </row>
    <row r="75" spans="1:11">
      <c r="A75" s="3"/>
      <c r="B75" s="3"/>
      <c r="C75" s="3"/>
      <c r="D75" s="3"/>
      <c r="E75" s="3"/>
      <c r="F75" s="3"/>
      <c r="G75" s="4"/>
      <c r="H75" s="3"/>
      <c r="I75" s="3"/>
      <c r="J75" s="3"/>
      <c r="K75" s="3"/>
    </row>
    <row r="76" spans="1:11">
      <c r="A76" s="3"/>
      <c r="B76" s="3"/>
      <c r="C76" s="3"/>
      <c r="D76" s="3"/>
      <c r="E76" s="3"/>
      <c r="F76" s="3"/>
      <c r="G76" s="4"/>
      <c r="H76" s="3"/>
      <c r="I76" s="3"/>
      <c r="J76" s="3"/>
      <c r="K76" s="3"/>
    </row>
    <row r="77" spans="1:11">
      <c r="A77" s="3"/>
      <c r="B77" s="3"/>
      <c r="C77" s="3"/>
      <c r="D77" s="3"/>
      <c r="E77" s="3"/>
      <c r="F77" s="3"/>
      <c r="G77" s="4"/>
      <c r="H77" s="3"/>
      <c r="I77" s="3"/>
      <c r="J77" s="3"/>
      <c r="K77" s="3"/>
    </row>
    <row r="78" spans="1:11">
      <c r="A78" s="3"/>
      <c r="B78" s="3"/>
      <c r="C78" s="3"/>
      <c r="D78" s="3"/>
      <c r="E78" s="3"/>
      <c r="F78" s="3"/>
      <c r="G78" s="4"/>
      <c r="H78" s="3"/>
      <c r="I78" s="3"/>
      <c r="J78" s="3"/>
      <c r="K78" s="3"/>
    </row>
    <row r="79" spans="1:11">
      <c r="A79" s="3"/>
      <c r="B79" s="3"/>
      <c r="C79" s="3"/>
      <c r="D79" s="3"/>
      <c r="E79" s="3"/>
      <c r="F79" s="3"/>
      <c r="G79" s="4"/>
      <c r="H79" s="3"/>
      <c r="I79" s="3"/>
      <c r="J79" s="3"/>
      <c r="K79" s="3"/>
    </row>
    <row r="80" spans="1:11">
      <c r="A80" s="3"/>
      <c r="B80" s="3"/>
      <c r="C80" s="3"/>
      <c r="D80" s="3"/>
      <c r="E80" s="3"/>
      <c r="F80" s="3"/>
      <c r="G80" s="4"/>
      <c r="H80" s="3"/>
      <c r="I80" s="3"/>
      <c r="J80" s="3"/>
      <c r="K80" s="3"/>
    </row>
    <row r="81" spans="1:11">
      <c r="A81" s="3"/>
      <c r="B81" s="3"/>
      <c r="C81" s="3"/>
      <c r="D81" s="3"/>
      <c r="E81" s="3"/>
      <c r="F81" s="3"/>
      <c r="G81" s="4"/>
      <c r="H81" s="3"/>
      <c r="I81" s="3"/>
      <c r="J81" s="3"/>
      <c r="K81" s="3"/>
    </row>
    <row r="82" spans="1:11">
      <c r="A82" s="3"/>
      <c r="B82" s="3"/>
      <c r="C82" s="3"/>
      <c r="D82" s="3"/>
      <c r="E82" s="3"/>
      <c r="F82" s="3"/>
      <c r="G82" s="4"/>
      <c r="H82" s="3"/>
      <c r="I82" s="3"/>
      <c r="J82" s="3"/>
      <c r="K82" s="3"/>
    </row>
    <row r="83" spans="1:11">
      <c r="A83" s="3"/>
      <c r="B83" s="3"/>
      <c r="C83" s="3"/>
      <c r="D83" s="3"/>
      <c r="E83" s="3"/>
      <c r="F83" s="3"/>
      <c r="G83" s="4"/>
      <c r="H83" s="3"/>
      <c r="I83" s="3"/>
      <c r="J83" s="3"/>
      <c r="K83" s="3"/>
    </row>
    <row r="84" spans="1:11">
      <c r="A84" s="3"/>
      <c r="B84" s="3"/>
      <c r="C84" s="3"/>
      <c r="D84" s="3"/>
      <c r="E84" s="3"/>
      <c r="F84" s="3"/>
      <c r="G84" s="4"/>
      <c r="H84" s="3"/>
      <c r="I84" s="3"/>
      <c r="J84" s="3"/>
      <c r="K84" s="3"/>
    </row>
    <row r="85" spans="1:11">
      <c r="A85" s="3"/>
      <c r="B85" s="3"/>
      <c r="C85" s="3"/>
      <c r="D85" s="3"/>
      <c r="E85" s="3"/>
      <c r="F85" s="3"/>
      <c r="G85" s="4"/>
      <c r="H85" s="3"/>
      <c r="I85" s="3"/>
      <c r="J85" s="3"/>
      <c r="K85" s="3"/>
    </row>
    <row r="86" spans="1:11">
      <c r="A86" s="3"/>
      <c r="B86" s="3"/>
      <c r="C86" s="3"/>
      <c r="D86" s="3"/>
      <c r="E86" s="3"/>
      <c r="F86" s="3"/>
      <c r="G86" s="4"/>
      <c r="H86" s="3"/>
      <c r="I86" s="3"/>
      <c r="J86" s="3"/>
      <c r="K86" s="3"/>
    </row>
    <row r="87" spans="1:11">
      <c r="A87" s="3"/>
      <c r="B87" s="3"/>
      <c r="C87" s="3"/>
      <c r="D87" s="3"/>
      <c r="E87" s="3"/>
      <c r="F87" s="3"/>
      <c r="G87" s="4"/>
      <c r="H87" s="3"/>
      <c r="I87" s="3"/>
      <c r="J87" s="3"/>
      <c r="K87" s="3"/>
    </row>
    <row r="88" spans="1:11">
      <c r="A88" s="3"/>
      <c r="B88" s="3"/>
      <c r="C88" s="3"/>
      <c r="D88" s="3"/>
      <c r="E88" s="3"/>
      <c r="F88" s="3"/>
      <c r="G88" s="4"/>
      <c r="H88" s="3"/>
      <c r="I88" s="3"/>
      <c r="J88" s="3"/>
      <c r="K88" s="3"/>
    </row>
    <row r="89" spans="1:11">
      <c r="A89" s="3"/>
      <c r="B89" s="3"/>
      <c r="C89" s="3"/>
      <c r="D89" s="3"/>
      <c r="E89" s="3"/>
      <c r="F89" s="3"/>
      <c r="G89" s="4"/>
      <c r="H89" s="3"/>
      <c r="I89" s="3"/>
      <c r="J89" s="3"/>
      <c r="K89" s="3"/>
    </row>
    <row r="90" spans="1:11">
      <c r="A90" s="3"/>
      <c r="B90" s="3"/>
      <c r="C90" s="3"/>
      <c r="D90" s="3"/>
      <c r="E90" s="3"/>
      <c r="F90" s="3"/>
      <c r="G90" s="4"/>
      <c r="H90" s="3"/>
      <c r="I90" s="3"/>
      <c r="J90" s="3"/>
      <c r="K90" s="3"/>
    </row>
    <row r="91" spans="1:11">
      <c r="A91" s="3"/>
      <c r="B91" s="3"/>
      <c r="C91" s="3"/>
      <c r="D91" s="3"/>
      <c r="E91" s="3"/>
      <c r="F91" s="3"/>
      <c r="G91" s="4"/>
      <c r="H91" s="3"/>
      <c r="I91" s="3"/>
      <c r="J91" s="3"/>
      <c r="K91" s="3"/>
    </row>
    <row r="92" spans="1:11">
      <c r="A92" s="3"/>
      <c r="B92" s="3"/>
      <c r="C92" s="3"/>
      <c r="D92" s="3"/>
      <c r="E92" s="3"/>
      <c r="F92" s="3"/>
      <c r="G92" s="4"/>
      <c r="H92" s="3"/>
      <c r="I92" s="3"/>
      <c r="J92" s="3"/>
      <c r="K92" s="3"/>
    </row>
  </sheetData>
  <mergeCells count="24">
    <mergeCell ref="A8:K8"/>
    <mergeCell ref="F2:K2"/>
    <mergeCell ref="F3:K3"/>
    <mergeCell ref="H4:K4"/>
    <mergeCell ref="H5:K5"/>
    <mergeCell ref="H6:K6"/>
    <mergeCell ref="A9:K9"/>
    <mergeCell ref="A10:K10"/>
    <mergeCell ref="A12:A15"/>
    <mergeCell ref="B12:B15"/>
    <mergeCell ref="C12:C15"/>
    <mergeCell ref="D12:D15"/>
    <mergeCell ref="E12:E15"/>
    <mergeCell ref="F12:F15"/>
    <mergeCell ref="G12:G15"/>
    <mergeCell ref="H12:H15"/>
    <mergeCell ref="A55:C55"/>
    <mergeCell ref="J55:K55"/>
    <mergeCell ref="I12:I15"/>
    <mergeCell ref="J12:J15"/>
    <mergeCell ref="K12:K15"/>
    <mergeCell ref="A17:K17"/>
    <mergeCell ref="A34:K34"/>
    <mergeCell ref="A48:K48"/>
  </mergeCells>
  <pageMargins left="0.19685039370078741" right="0.19685039370078741" top="0.98425196850393704" bottom="0.19685039370078741" header="0.51181102362204722" footer="0"/>
  <pageSetup paperSize="9" scale="88" fitToHeight="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прил 9</vt:lpstr>
      <vt:lpstr>2015изм</vt:lpstr>
      <vt:lpstr>2016</vt:lpstr>
      <vt:lpstr>2017</vt:lpstr>
      <vt:lpstr>2018</vt:lpstr>
      <vt:lpstr>2019</vt:lpstr>
      <vt:lpstr>2020</vt:lpstr>
      <vt:lpstr>2021</vt:lpstr>
      <vt:lpstr>Лист1</vt:lpstr>
      <vt:lpstr>Лист2</vt:lpstr>
      <vt:lpstr>'2021'!Область_печати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verhozina</cp:lastModifiedBy>
  <cp:lastPrinted>2018-08-22T14:07:18Z</cp:lastPrinted>
  <dcterms:created xsi:type="dcterms:W3CDTF">1996-10-08T23:32:33Z</dcterms:created>
  <dcterms:modified xsi:type="dcterms:W3CDTF">2018-10-01T14:41:59Z</dcterms:modified>
</cp:coreProperties>
</file>