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1"/>
  </bookViews>
  <sheets>
    <sheet name="прил. 7 (2020) " sheetId="1" r:id="rId1"/>
    <sheet name="прил. 7 (2021) " sheetId="2" r:id="rId2"/>
    <sheet name="прил. 7 (2022)" sheetId="3" state="hidden" r:id="rId3"/>
    <sheet name="прил. 7 (2023)" sheetId="4" state="hidden" r:id="rId4"/>
    <sheet name="прил. 7 (2024)" sheetId="5" state="hidden" r:id="rId5"/>
    <sheet name="прил. 7 (2025)" sheetId="6" state="hidden" r:id="rId6"/>
    <sheet name="прил. 7 (2026)" sheetId="7" state="hidden" r:id="rId7"/>
    <sheet name="приложение 8 " sheetId="8" state="hidden" r:id="rId8"/>
  </sheets>
  <definedNames>
    <definedName name="_xlfn.AVERAGEIF" hidden="1">#NAME?</definedName>
    <definedName name="_xlnm.Print_Titles" localSheetId="0">'прил. 7 (2020) '!$9:$12</definedName>
    <definedName name="_xlnm.Print_Titles" localSheetId="1">'прил. 7 (2021) '!$9:$12</definedName>
    <definedName name="_xlnm.Print_Titles" localSheetId="2">'прил. 7 (2022)'!$5:$8</definedName>
    <definedName name="_xlnm.Print_Titles" localSheetId="3">'прил. 7 (2023)'!$5:$8</definedName>
    <definedName name="_xlnm.Print_Titles" localSheetId="4">'прил. 7 (2024)'!$5:$8</definedName>
    <definedName name="_xlnm.Print_Titles" localSheetId="5">'прил. 7 (2025)'!$5:$8</definedName>
    <definedName name="_xlnm.Print_Titles" localSheetId="6">'прил. 7 (2026)'!$5:$8</definedName>
    <definedName name="_xlnm.Print_Area" localSheetId="0">'прил. 7 (2020) '!$A$1:$K$55</definedName>
    <definedName name="_xlnm.Print_Area" localSheetId="1">'прил. 7 (2021) '!$A$1:$K$47</definedName>
    <definedName name="_xlnm.Print_Area" localSheetId="2">'прил. 7 (2022)'!$A$1:$K$43</definedName>
    <definedName name="_xlnm.Print_Area" localSheetId="3">'прил. 7 (2023)'!$A$1:$K$42</definedName>
    <definedName name="_xlnm.Print_Area" localSheetId="4">'прил. 7 (2024)'!$A$1:$K$46</definedName>
    <definedName name="_xlnm.Print_Area" localSheetId="5">'прил. 7 (2025)'!$A$1:$K$46</definedName>
    <definedName name="_xlnm.Print_Area" localSheetId="6">'прил. 7 (2026)'!$A$1:$K$42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<sst xmlns="http://schemas.openxmlformats.org/spreadsheetml/2006/main" count="1841" uniqueCount="87">
  <si>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</si>
  <si>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</si>
  <si>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</si>
  <si>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</si>
  <si>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</si>
  <si>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</si>
  <si>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</si>
  <si>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</si>
  <si>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</si>
  <si>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</si>
  <si>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</si>
  <si>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</si>
  <si>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</si>
  <si>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Приложение № 7</t>
  </si>
  <si>
    <t>к муниципальной программе города Пензы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</si>
  <si>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</si>
  <si>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</si>
  <si>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</si>
  <si>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</si>
  <si>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</si>
  <si>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</si>
  <si>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</si>
  <si>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</si>
  <si>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</si>
  <si>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</si>
  <si>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</si>
  <si>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</si>
  <si>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</si>
  <si>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</si>
  <si>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</si>
  <si>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</si>
  <si>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</si>
  <si>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</si>
  <si>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</si>
  <si>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</si>
  <si>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</si>
  <si>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</si>
  <si>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</si>
  <si>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</si>
  <si>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</si>
  <si>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</si>
  <si>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</si>
  <si>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</si>
  <si>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</si>
  <si>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</si>
  <si>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</si>
  <si>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</si>
  <si>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</si>
  <si>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</si>
  <si>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</si>
  <si>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руб.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</si>
  <si>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</si>
  <si>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>Первый заместитель главы  администрации города Пензы</t>
  </si>
  <si>
    <t>С.В.Волков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</si>
  <si>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</si>
  <si>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</si>
  <si>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</si>
  <si>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</si>
  <si>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</si>
  <si>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на 2021 год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</si>
  <si>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</si>
  <si>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2020 - 2026 годы»</t>
  </si>
  <si>
    <t>Муниципальная программа города Пензы «Развитие образования в городе Пензе на 2020 - 2026 годы»</t>
  </si>
  <si>
    <t>на 2022 год</t>
  </si>
  <si>
    <t>на 2023 год</t>
  </si>
  <si>
    <t>на 2024 год</t>
  </si>
  <si>
    <t>на 2025 год</t>
  </si>
  <si>
    <t>на 2026 год</t>
  </si>
  <si>
    <t>- муниципальных общеобразовательных учреждений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</si>
  <si>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</t>
  </si>
  <si>
    <t>Количество объектов (территорий), оборудованных инженерно-техническими средствами и системами охраны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</si>
  <si>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</si>
  <si>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</si>
  <si>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Количество обучающихся, состоящих в школьных спортивных клубах по футболу в муниципальных общеобразовательных организациях</t>
  </si>
  <si>
    <t>к постановлению администрации города Пензы</t>
  </si>
  <si>
    <t xml:space="preserve">                     от              №            </t>
  </si>
  <si>
    <t xml:space="preserve">            </t>
  </si>
  <si>
    <t>ед.</t>
  </si>
  <si>
    <t>человек</t>
  </si>
  <si>
    <t>Доля детей, занимающихся в учреждениях дополнительного образования, в общей численности детского населения от 5 до 18 лет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</si>
  <si>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</t>
  </si>
  <si>
    <t>Доля обучающихся общеобразовательных организаций, направляемых в организации отдыха детей и их оздоровления</t>
  </si>
  <si>
    <t>Доля  детей  от  7 до 18 лет, охваченных всеми формами образования и формами  получения  образования, от общего количества проживающих на территории  города  Пензы  детей,  подлежащих обучению по программам начального общего, основного общего, среднего общего образования</t>
  </si>
  <si>
    <t>Приложение № 3</t>
  </si>
  <si>
    <t>Приложение № 4</t>
  </si>
  <si>
    <t xml:space="preserve">                     от 28.02.2020  №262            </t>
  </si>
  <si>
    <t xml:space="preserve">                     от 28.02.2020  №262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</si>
</sst>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46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2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9" fillId="0" borderId="0" xfId="0" applyFont="1" applyAlignment="1">
      <alignment wrapText="1"/>
    </xf>
    <xf numFmtId="0" fontId="45" fillId="0" borderId="0" xfId="0" applyFont="1" applyAlignment="1">
      <alignment horizontal="right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95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98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24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514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514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2562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2543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10825" y="2514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05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955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95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43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24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95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zoomScaleSheetLayoutView="100" zoomScalePageLayoutView="0" workbookViewId="0" topLeftCell="A43">
      <selection activeCell="F16" sqref="F16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4.0039062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49" t="s">
        <v>83</v>
      </c>
      <c r="K1" s="49"/>
    </row>
    <row r="2" spans="8:11" ht="12.75" customHeight="1">
      <c r="H2" s="49" t="s">
        <v>74</v>
      </c>
      <c r="I2" s="49"/>
      <c r="J2" s="49"/>
      <c r="K2" s="49"/>
    </row>
    <row r="3" spans="9:11" ht="12.75">
      <c r="I3" s="49" t="s">
        <v>85</v>
      </c>
      <c r="J3" s="49"/>
      <c r="K3" s="49"/>
    </row>
    <row r="4" ht="15" customHeight="1"/>
    <row r="5" spans="1:11" ht="14.25">
      <c r="A5" s="50" t="s">
        <v>10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2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32.25" customHeight="1">
      <c r="A9" s="55" t="s">
        <v>0</v>
      </c>
      <c r="B9" s="55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6" t="s">
        <v>19</v>
      </c>
      <c r="H9" s="52" t="s">
        <v>20</v>
      </c>
      <c r="I9" s="52" t="s">
        <v>21</v>
      </c>
      <c r="J9" s="52" t="s">
        <v>22</v>
      </c>
      <c r="K9" s="52" t="s">
        <v>23</v>
      </c>
    </row>
    <row r="10" spans="1:11" ht="33.75" customHeight="1">
      <c r="A10" s="55"/>
      <c r="B10" s="55"/>
      <c r="C10" s="52"/>
      <c r="D10" s="52"/>
      <c r="E10" s="52"/>
      <c r="F10" s="52"/>
      <c r="G10" s="56"/>
      <c r="H10" s="52"/>
      <c r="I10" s="52"/>
      <c r="J10" s="52"/>
      <c r="K10" s="52"/>
    </row>
    <row r="11" spans="1:11" ht="0.75" customHeight="1">
      <c r="A11" s="55"/>
      <c r="B11" s="55"/>
      <c r="C11" s="52"/>
      <c r="D11" s="52"/>
      <c r="E11" s="52"/>
      <c r="F11" s="52"/>
      <c r="G11" s="56"/>
      <c r="H11" s="52"/>
      <c r="I11" s="52"/>
      <c r="J11" s="52"/>
      <c r="K11" s="52"/>
    </row>
    <row r="12" spans="1:11" ht="60" customHeight="1">
      <c r="A12" s="55"/>
      <c r="B12" s="55"/>
      <c r="C12" s="52"/>
      <c r="D12" s="52"/>
      <c r="E12" s="52"/>
      <c r="F12" s="52"/>
      <c r="G12" s="56"/>
      <c r="H12" s="52"/>
      <c r="I12" s="52"/>
      <c r="J12" s="52"/>
      <c r="K12" s="52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3" t="s">
        <v>62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4" s="18" customFormat="1" ht="42.75" customHeight="1">
      <c r="A15" s="2" t="s">
        <v>54</v>
      </c>
      <c r="B15" s="2" t="s">
        <v>56</v>
      </c>
      <c r="C15" s="1">
        <v>856</v>
      </c>
      <c r="D15" s="1">
        <v>876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102.34</v>
      </c>
      <c r="K15" s="3" t="s">
        <v>7</v>
      </c>
      <c r="N15" s="23"/>
    </row>
    <row r="16" spans="1:14" s="18" customFormat="1" ht="76.5" customHeight="1">
      <c r="A16" s="2" t="s">
        <v>82</v>
      </c>
      <c r="B16" s="27" t="s">
        <v>6</v>
      </c>
      <c r="C16" s="1"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79</v>
      </c>
      <c r="B17" s="27" t="s">
        <v>6</v>
      </c>
      <c r="C17" s="1">
        <v>74</v>
      </c>
      <c r="D17" s="1">
        <v>75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101.35</v>
      </c>
      <c r="K17" s="3" t="s">
        <v>7</v>
      </c>
      <c r="N17" s="23"/>
    </row>
    <row r="18" spans="1:14" s="18" customFormat="1" ht="76.5" customHeight="1">
      <c r="A18" s="2" t="s">
        <v>55</v>
      </c>
      <c r="B18" s="27" t="s">
        <v>6</v>
      </c>
      <c r="C18" s="1"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66">
        <f>6178177.8+0.00125</f>
        <v>6178177.80125</v>
      </c>
      <c r="H19" s="3" t="s">
        <v>7</v>
      </c>
      <c r="I19" s="4">
        <f>F49*H49+F52*H52</f>
        <v>106.39</v>
      </c>
      <c r="J19" s="3" t="s">
        <v>7</v>
      </c>
      <c r="K19" s="15">
        <f>AVERAGE(J15:J18)</f>
        <v>100.92</v>
      </c>
      <c r="N19" s="23"/>
    </row>
    <row r="20" spans="1:11" s="18" customFormat="1" ht="12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s="18" customFormat="1" ht="48">
      <c r="A21" s="2" t="s">
        <v>37</v>
      </c>
      <c r="B21" s="6" t="s">
        <v>6</v>
      </c>
      <c r="C21" s="1">
        <v>85</v>
      </c>
      <c r="D21" s="1">
        <v>87.6</v>
      </c>
      <c r="E21" s="24">
        <f>IF(C21&gt;D21,C21/D21,D21/C21)*100</f>
        <v>103.06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38</v>
      </c>
      <c r="B22" s="6" t="s">
        <v>6</v>
      </c>
      <c r="C22" s="1">
        <v>25.5</v>
      </c>
      <c r="D22" s="1">
        <v>25.5</v>
      </c>
      <c r="E22" s="24">
        <f aca="true" t="shared" si="0" ref="E22:E35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48">
      <c r="A23" s="5" t="s">
        <v>51</v>
      </c>
      <c r="B23" s="6" t="s">
        <v>6</v>
      </c>
      <c r="C23" s="1">
        <v>0.51</v>
      </c>
      <c r="D23" s="1">
        <v>0.51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66.75" customHeight="1">
      <c r="A24" s="2" t="s">
        <v>36</v>
      </c>
      <c r="B24" s="6" t="s">
        <v>6</v>
      </c>
      <c r="C24" s="1">
        <v>100</v>
      </c>
      <c r="D24" s="1">
        <v>100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48">
      <c r="A25" s="2" t="s">
        <v>80</v>
      </c>
      <c r="B25" s="6" t="s">
        <v>6</v>
      </c>
      <c r="C25" s="1">
        <v>90</v>
      </c>
      <c r="D25" s="1">
        <v>90</v>
      </c>
      <c r="E25" s="24">
        <f t="shared" si="0"/>
        <v>100</v>
      </c>
      <c r="F25" s="3" t="s">
        <v>7</v>
      </c>
      <c r="G25" s="4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18" customFormat="1" ht="36">
      <c r="A26" s="5" t="s">
        <v>39</v>
      </c>
      <c r="B26" s="6" t="s">
        <v>6</v>
      </c>
      <c r="C26" s="1">
        <v>88</v>
      </c>
      <c r="D26" s="1">
        <v>83.8</v>
      </c>
      <c r="E26" s="24">
        <f>D26/C26*100</f>
        <v>95.23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49.5" customHeight="1">
      <c r="A27" s="5" t="s">
        <v>40</v>
      </c>
      <c r="B27" s="6" t="s">
        <v>6</v>
      </c>
      <c r="C27" s="1">
        <v>4</v>
      </c>
      <c r="D27" s="1">
        <v>6.4</v>
      </c>
      <c r="E27" s="24">
        <f t="shared" si="0"/>
        <v>160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5" t="s">
        <v>41</v>
      </c>
      <c r="B28" s="6" t="s">
        <v>6</v>
      </c>
      <c r="C28" s="1">
        <v>66.7</v>
      </c>
      <c r="D28" s="1">
        <v>66.7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2.75" customHeight="1">
      <c r="A29" s="5" t="s">
        <v>42</v>
      </c>
      <c r="B29" s="6" t="s">
        <v>6</v>
      </c>
      <c r="C29" s="1">
        <v>33.3</v>
      </c>
      <c r="D29" s="1">
        <v>33.3</v>
      </c>
      <c r="E29" s="24">
        <f>D29/C29*100</f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3.75" customHeight="1">
      <c r="A30" s="5" t="s">
        <v>43</v>
      </c>
      <c r="B30" s="6" t="s">
        <v>6</v>
      </c>
      <c r="C30" s="1">
        <v>15.2</v>
      </c>
      <c r="D30" s="1">
        <v>15.2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39.75" customHeight="1">
      <c r="A31" s="5" t="s">
        <v>44</v>
      </c>
      <c r="B31" s="3" t="s">
        <v>45</v>
      </c>
      <c r="C31" s="1">
        <v>41.3</v>
      </c>
      <c r="D31" s="1">
        <v>43.5</v>
      </c>
      <c r="E31" s="24">
        <f t="shared" si="0"/>
        <v>105.33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5" customHeight="1">
      <c r="A32" s="2" t="s">
        <v>33</v>
      </c>
      <c r="B32" s="2" t="s">
        <v>6</v>
      </c>
      <c r="C32" s="1"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2">
      <c r="A33" s="2" t="s">
        <v>34</v>
      </c>
      <c r="B33" s="2" t="s">
        <v>6</v>
      </c>
      <c r="C33" s="1"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77.25" customHeight="1">
      <c r="A34" s="2" t="s">
        <v>35</v>
      </c>
      <c r="B34" s="2" t="s">
        <v>6</v>
      </c>
      <c r="C34" s="1"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61.5" customHeight="1">
      <c r="A35" s="2" t="s">
        <v>49</v>
      </c>
      <c r="B35" s="2" t="s">
        <v>6</v>
      </c>
      <c r="C35" s="1">
        <v>100</v>
      </c>
      <c r="D35" s="1">
        <v>100</v>
      </c>
      <c r="E35" s="24">
        <f t="shared" si="0"/>
        <v>100</v>
      </c>
      <c r="F35" s="1" t="s">
        <v>7</v>
      </c>
      <c r="G35" s="24" t="s">
        <v>7</v>
      </c>
      <c r="H35" s="1" t="s">
        <v>7</v>
      </c>
      <c r="I35" s="1" t="s">
        <v>7</v>
      </c>
      <c r="J35" s="1" t="s">
        <v>7</v>
      </c>
      <c r="K35" s="1" t="s">
        <v>7</v>
      </c>
    </row>
    <row r="36" spans="1:11" s="18" customFormat="1" ht="26.25" customHeight="1">
      <c r="A36" s="16" t="s">
        <v>46</v>
      </c>
      <c r="B36" s="2"/>
      <c r="C36" s="1"/>
      <c r="D36" s="1"/>
      <c r="E36" s="24"/>
      <c r="F36" s="17"/>
      <c r="G36" s="10"/>
      <c r="H36" s="17"/>
      <c r="I36" s="17"/>
      <c r="J36" s="17"/>
      <c r="K36" s="17"/>
    </row>
    <row r="37" spans="1:11" s="18" customFormat="1" ht="27.75" customHeight="1">
      <c r="A37" s="16" t="s">
        <v>47</v>
      </c>
      <c r="B37" s="6" t="s">
        <v>50</v>
      </c>
      <c r="C37" s="29">
        <v>24496</v>
      </c>
      <c r="D37" s="29">
        <v>24496</v>
      </c>
      <c r="E37" s="24">
        <f>D37/C37*100</f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4.25" customHeight="1">
      <c r="A38" s="35" t="s">
        <v>68</v>
      </c>
      <c r="B38" s="6" t="s">
        <v>50</v>
      </c>
      <c r="C38" s="29">
        <v>29394</v>
      </c>
      <c r="D38" s="29">
        <v>28543</v>
      </c>
      <c r="E38" s="24">
        <f>D38/C38*100</f>
        <v>97.1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2">
      <c r="A39" s="5" t="s">
        <v>48</v>
      </c>
      <c r="B39" s="6" t="s">
        <v>50</v>
      </c>
      <c r="C39" s="29">
        <v>29971</v>
      </c>
      <c r="D39" s="29">
        <v>29066</v>
      </c>
      <c r="E39" s="24">
        <f>D39/C39*100</f>
        <v>96.98</v>
      </c>
      <c r="F39" s="17" t="s">
        <v>7</v>
      </c>
      <c r="G39" s="10" t="s">
        <v>7</v>
      </c>
      <c r="H39" s="17" t="s">
        <v>7</v>
      </c>
      <c r="I39" s="17" t="s">
        <v>7</v>
      </c>
      <c r="J39" s="17" t="s">
        <v>7</v>
      </c>
      <c r="K39" s="17" t="s">
        <v>7</v>
      </c>
    </row>
    <row r="40" spans="1:11" s="18" customFormat="1" ht="132">
      <c r="A40" s="5" t="s">
        <v>60</v>
      </c>
      <c r="B40" s="2" t="s">
        <v>6</v>
      </c>
      <c r="C40" s="1">
        <v>100</v>
      </c>
      <c r="D40" s="1">
        <v>100</v>
      </c>
      <c r="E40" s="24">
        <f>IF(C40&gt;D40,C40/D40,D40/C40)*100</f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36">
      <c r="A41" s="5" t="s">
        <v>58</v>
      </c>
      <c r="B41" s="2" t="s">
        <v>6</v>
      </c>
      <c r="C41" s="46">
        <v>99.6</v>
      </c>
      <c r="D41" s="29">
        <v>100</v>
      </c>
      <c r="E41" s="24">
        <f>IF(C41&gt;D41,C41/D41,D41/C41)*100</f>
        <v>100.4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48">
      <c r="A42" s="5" t="s">
        <v>57</v>
      </c>
      <c r="B42" s="2" t="s">
        <v>6</v>
      </c>
      <c r="C42" s="24">
        <v>99.63</v>
      </c>
      <c r="D42" s="29">
        <v>99</v>
      </c>
      <c r="E42" s="24">
        <f>D42/C42*100</f>
        <v>99.37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81</v>
      </c>
      <c r="B43" s="6" t="s">
        <v>6</v>
      </c>
      <c r="C43" s="1">
        <v>32</v>
      </c>
      <c r="D43" s="1">
        <v>32</v>
      </c>
      <c r="E43" s="24">
        <f>IF(C43&gt;D43,C43/D43,D43/C43)*100</f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37.5" customHeight="1">
      <c r="A44" s="2" t="s">
        <v>69</v>
      </c>
      <c r="B44" s="6" t="s">
        <v>77</v>
      </c>
      <c r="C44" s="1">
        <v>26</v>
      </c>
      <c r="D44" s="1">
        <v>11</v>
      </c>
      <c r="E44" s="24">
        <f>D44/C44*100</f>
        <v>42.31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37.5" customHeight="1">
      <c r="A45" s="2" t="s">
        <v>70</v>
      </c>
      <c r="B45" s="6" t="s">
        <v>77</v>
      </c>
      <c r="C45" s="1">
        <v>162</v>
      </c>
      <c r="D45" s="1">
        <v>109</v>
      </c>
      <c r="E45" s="24">
        <f>D45/C45*100</f>
        <v>67.28</v>
      </c>
      <c r="F45" s="3" t="s">
        <v>7</v>
      </c>
      <c r="G45" s="4" t="s">
        <v>7</v>
      </c>
      <c r="H45" s="3" t="s">
        <v>7</v>
      </c>
      <c r="I45" s="3" t="s">
        <v>7</v>
      </c>
      <c r="J45" s="3" t="s">
        <v>7</v>
      </c>
      <c r="K45" s="3" t="s">
        <v>7</v>
      </c>
    </row>
    <row r="46" spans="1:11" s="18" customFormat="1" ht="73.5" customHeight="1">
      <c r="A46" s="2" t="s">
        <v>71</v>
      </c>
      <c r="B46" s="6" t="s">
        <v>77</v>
      </c>
      <c r="C46" s="1">
        <v>2</v>
      </c>
      <c r="D46" s="1">
        <v>6</v>
      </c>
      <c r="E46" s="24">
        <f>D46/C46*100</f>
        <v>300</v>
      </c>
      <c r="F46" s="3" t="s">
        <v>7</v>
      </c>
      <c r="G46" s="4" t="s">
        <v>7</v>
      </c>
      <c r="H46" s="3" t="s">
        <v>7</v>
      </c>
      <c r="I46" s="3" t="s">
        <v>7</v>
      </c>
      <c r="J46" s="3" t="s">
        <v>7</v>
      </c>
      <c r="K46" s="3" t="s">
        <v>7</v>
      </c>
    </row>
    <row r="47" spans="1:11" s="18" customFormat="1" ht="53.25" customHeight="1">
      <c r="A47" s="2" t="s">
        <v>72</v>
      </c>
      <c r="B47" s="6" t="s">
        <v>6</v>
      </c>
      <c r="C47" s="1">
        <v>26.1</v>
      </c>
      <c r="D47" s="1">
        <v>27.8</v>
      </c>
      <c r="E47" s="24">
        <f>IF(C47&gt;D47,C47/D47,D47/C47)*100</f>
        <v>106.51</v>
      </c>
      <c r="F47" s="3" t="s">
        <v>7</v>
      </c>
      <c r="G47" s="4" t="s">
        <v>7</v>
      </c>
      <c r="H47" s="3" t="s">
        <v>7</v>
      </c>
      <c r="I47" s="3" t="s">
        <v>7</v>
      </c>
      <c r="J47" s="3" t="s">
        <v>7</v>
      </c>
      <c r="K47" s="3" t="s">
        <v>7</v>
      </c>
    </row>
    <row r="48" spans="1:11" s="18" customFormat="1" ht="53.25" customHeight="1">
      <c r="A48" s="2" t="s">
        <v>73</v>
      </c>
      <c r="B48" s="6" t="s">
        <v>78</v>
      </c>
      <c r="C48" s="1">
        <v>99.7</v>
      </c>
      <c r="D48" s="1">
        <v>100</v>
      </c>
      <c r="E48" s="24">
        <f>IF(C48&gt;D48,C48/D48,D48/C48)*100</f>
        <v>100.3</v>
      </c>
      <c r="F48" s="3" t="s">
        <v>7</v>
      </c>
      <c r="G48" s="4" t="s">
        <v>7</v>
      </c>
      <c r="H48" s="3" t="s">
        <v>7</v>
      </c>
      <c r="I48" s="3" t="s">
        <v>7</v>
      </c>
      <c r="J48" s="3" t="s">
        <v>7</v>
      </c>
      <c r="K48" s="3" t="s">
        <v>7</v>
      </c>
    </row>
    <row r="49" spans="1:11" s="18" customFormat="1" ht="12">
      <c r="A49" s="6" t="s">
        <v>17</v>
      </c>
      <c r="B49" s="6" t="s">
        <v>9</v>
      </c>
      <c r="C49" s="1" t="s">
        <v>7</v>
      </c>
      <c r="D49" s="1" t="s">
        <v>7</v>
      </c>
      <c r="E49" s="1" t="s">
        <v>7</v>
      </c>
      <c r="F49" s="24">
        <f>AVERAGE(E21:E48)</f>
        <v>106.44</v>
      </c>
      <c r="G49" s="48">
        <f>6127290.2+0.00125</f>
        <v>6127290.20125</v>
      </c>
      <c r="H49" s="25">
        <f>G49/G19</f>
        <v>0.9918</v>
      </c>
      <c r="I49" s="1" t="s">
        <v>7</v>
      </c>
      <c r="J49" s="1" t="s">
        <v>7</v>
      </c>
      <c r="K49" s="1" t="s">
        <v>7</v>
      </c>
    </row>
    <row r="50" spans="1:11" s="18" customFormat="1" ht="12.75" customHeight="1">
      <c r="A50" s="51" t="s">
        <v>16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s="18" customFormat="1" ht="39.75" customHeight="1">
      <c r="A51" s="2" t="s">
        <v>32</v>
      </c>
      <c r="B51" s="6" t="s">
        <v>6</v>
      </c>
      <c r="C51" s="1">
        <v>90</v>
      </c>
      <c r="D51" s="1">
        <v>90</v>
      </c>
      <c r="E51" s="24">
        <f>IF(C51&gt;D51,C51/D51,D51/C51)*100</f>
        <v>100</v>
      </c>
      <c r="F51" s="17" t="s">
        <v>7</v>
      </c>
      <c r="G51" s="10" t="s">
        <v>7</v>
      </c>
      <c r="H51" s="17" t="s">
        <v>7</v>
      </c>
      <c r="I51" s="17" t="s">
        <v>7</v>
      </c>
      <c r="J51" s="17" t="s">
        <v>7</v>
      </c>
      <c r="K51" s="17" t="s">
        <v>7</v>
      </c>
    </row>
    <row r="52" spans="1:11" s="18" customFormat="1" ht="12">
      <c r="A52" s="6" t="s">
        <v>18</v>
      </c>
      <c r="B52" s="6" t="s">
        <v>9</v>
      </c>
      <c r="C52" s="17" t="s">
        <v>7</v>
      </c>
      <c r="D52" s="17" t="s">
        <v>7</v>
      </c>
      <c r="E52" s="17" t="s">
        <v>7</v>
      </c>
      <c r="F52" s="10">
        <f>AVERAGE(E51:E51)</f>
        <v>100</v>
      </c>
      <c r="G52" s="10">
        <f>G19-G49</f>
        <v>50887.6</v>
      </c>
      <c r="H52" s="19">
        <f>G52/G19</f>
        <v>0.0082</v>
      </c>
      <c r="I52" s="17" t="s">
        <v>7</v>
      </c>
      <c r="J52" s="17" t="s">
        <v>7</v>
      </c>
      <c r="K52" s="17" t="s">
        <v>7</v>
      </c>
    </row>
    <row r="53" s="18" customFormat="1" ht="12">
      <c r="G53" s="20"/>
    </row>
    <row r="54" spans="7:11" s="18" customFormat="1" ht="12">
      <c r="G54" s="20"/>
      <c r="K54" s="26"/>
    </row>
    <row r="55" s="18" customFormat="1" ht="12">
      <c r="G55" s="20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20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20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20"/>
      <c r="H90" s="18"/>
      <c r="I90" s="18"/>
      <c r="J90" s="18"/>
      <c r="K90" s="18"/>
    </row>
  </sheetData>
  <sheetProtection/>
  <mergeCells count="20">
    <mergeCell ref="A14:K14"/>
    <mergeCell ref="A7:K7"/>
    <mergeCell ref="K9:K12"/>
    <mergeCell ref="E9:E12"/>
    <mergeCell ref="A9:A12"/>
    <mergeCell ref="B9:B12"/>
    <mergeCell ref="D9:D12"/>
    <mergeCell ref="H9:H12"/>
    <mergeCell ref="J9:J12"/>
    <mergeCell ref="G9:G12"/>
    <mergeCell ref="J1:K1"/>
    <mergeCell ref="H2:K2"/>
    <mergeCell ref="I3:K3"/>
    <mergeCell ref="A5:K5"/>
    <mergeCell ref="A6:K6"/>
    <mergeCell ref="A50:K50"/>
    <mergeCell ref="I9:I12"/>
    <mergeCell ref="F9:F12"/>
    <mergeCell ref="A20:K20"/>
    <mergeCell ref="C9:C12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49" t="s">
        <v>84</v>
      </c>
      <c r="K1" s="49"/>
    </row>
    <row r="2" spans="8:11" ht="12.75" customHeight="1">
      <c r="H2" s="49" t="s">
        <v>74</v>
      </c>
      <c r="I2" s="49"/>
      <c r="J2" s="49"/>
      <c r="K2" s="49"/>
    </row>
    <row r="3" spans="9:11" ht="12.75">
      <c r="I3" s="49" t="s">
        <v>86</v>
      </c>
      <c r="J3" s="49"/>
      <c r="K3" s="49"/>
    </row>
    <row r="4" spans="6:12" ht="13.5" customHeight="1">
      <c r="F4" s="22"/>
      <c r="G4" s="47"/>
      <c r="H4" s="47"/>
      <c r="I4" s="47"/>
      <c r="J4" s="47"/>
      <c r="K4" s="47"/>
      <c r="L4" s="21"/>
    </row>
    <row r="5" spans="1:11" ht="14.25">
      <c r="A5" s="50" t="s">
        <v>10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2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>
      <c r="A7" s="50" t="s">
        <v>59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32.25" customHeight="1">
      <c r="A9" s="55" t="s">
        <v>0</v>
      </c>
      <c r="B9" s="55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6" t="s">
        <v>19</v>
      </c>
      <c r="H9" s="52" t="s">
        <v>20</v>
      </c>
      <c r="I9" s="52" t="s">
        <v>21</v>
      </c>
      <c r="J9" s="52" t="s">
        <v>22</v>
      </c>
      <c r="K9" s="52" t="s">
        <v>23</v>
      </c>
    </row>
    <row r="10" spans="1:11" ht="33.75" customHeight="1">
      <c r="A10" s="55"/>
      <c r="B10" s="55"/>
      <c r="C10" s="52"/>
      <c r="D10" s="52"/>
      <c r="E10" s="52"/>
      <c r="F10" s="52"/>
      <c r="G10" s="56"/>
      <c r="H10" s="52"/>
      <c r="I10" s="52"/>
      <c r="J10" s="52"/>
      <c r="K10" s="52"/>
    </row>
    <row r="11" spans="1:11" ht="0.75" customHeight="1">
      <c r="A11" s="55"/>
      <c r="B11" s="55"/>
      <c r="C11" s="52"/>
      <c r="D11" s="52"/>
      <c r="E11" s="52"/>
      <c r="F11" s="52"/>
      <c r="G11" s="56"/>
      <c r="H11" s="52"/>
      <c r="I11" s="52"/>
      <c r="J11" s="52"/>
      <c r="K11" s="52"/>
    </row>
    <row r="12" spans="1:11" ht="60.75" customHeight="1">
      <c r="A12" s="55"/>
      <c r="B12" s="55"/>
      <c r="C12" s="52"/>
      <c r="D12" s="52"/>
      <c r="E12" s="52"/>
      <c r="F12" s="52"/>
      <c r="G12" s="56"/>
      <c r="H12" s="52"/>
      <c r="I12" s="52"/>
      <c r="J12" s="52"/>
      <c r="K12" s="52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3" t="s">
        <v>62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4" s="18" customFormat="1" ht="37.5" customHeight="1">
      <c r="A15" s="2" t="s">
        <v>54</v>
      </c>
      <c r="B15" s="2" t="s">
        <v>56</v>
      </c>
      <c r="C15" s="1">
        <f>'прил. 7 (2020) '!D15</f>
        <v>876</v>
      </c>
      <c r="D15" s="1">
        <v>895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102.17</v>
      </c>
      <c r="K15" s="3" t="s">
        <v>7</v>
      </c>
      <c r="N15" s="23"/>
    </row>
    <row r="16" spans="1:14" s="18" customFormat="1" ht="72">
      <c r="A16" s="2" t="s">
        <v>82</v>
      </c>
      <c r="B16" s="27" t="s">
        <v>6</v>
      </c>
      <c r="C16" s="1">
        <f>'прил. 7 (2020)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79</v>
      </c>
      <c r="B17" s="27" t="s">
        <v>6</v>
      </c>
      <c r="C17" s="1">
        <f>'прил. 7 (2020) '!D17</f>
        <v>75</v>
      </c>
      <c r="D17" s="1">
        <v>76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101.33</v>
      </c>
      <c r="K17" s="3" t="s">
        <v>7</v>
      </c>
      <c r="N17" s="23"/>
    </row>
    <row r="18" spans="1:14" s="18" customFormat="1" ht="76.5" customHeight="1">
      <c r="A18" s="2" t="s">
        <v>55</v>
      </c>
      <c r="B18" s="27" t="s">
        <v>6</v>
      </c>
      <c r="C18" s="1">
        <f>'прил. 7 (2020)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33">
        <v>6291000.65</v>
      </c>
      <c r="H19" s="3" t="s">
        <v>7</v>
      </c>
      <c r="I19" s="4">
        <f>F44*H44+F47*H47</f>
        <v>100.3</v>
      </c>
      <c r="J19" s="3" t="s">
        <v>7</v>
      </c>
      <c r="K19" s="15">
        <f>AVERAGE(J15:J18)</f>
        <v>100.88</v>
      </c>
      <c r="N19" s="23"/>
    </row>
    <row r="20" spans="1:11" s="18" customFormat="1" ht="12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s="18" customFormat="1" ht="48">
      <c r="A21" s="2" t="s">
        <v>37</v>
      </c>
      <c r="B21" s="6" t="s">
        <v>6</v>
      </c>
      <c r="C21" s="1">
        <f>'прил. 7 (2020) '!D21</f>
        <v>87.6</v>
      </c>
      <c r="D21" s="1">
        <v>89.5</v>
      </c>
      <c r="E21" s="24">
        <f>IF(C21&gt;D21,C21/D21,D21/C21)*100</f>
        <v>102.17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38</v>
      </c>
      <c r="B22" s="6" t="s">
        <v>6</v>
      </c>
      <c r="C22" s="1">
        <f>'прил. 7 (2020)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1.5" customHeight="1">
      <c r="A23" s="2" t="s">
        <v>36</v>
      </c>
      <c r="B23" s="6" t="s">
        <v>6</v>
      </c>
      <c r="C23" s="1">
        <f>'прил. 7 (2020) '!D24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80</v>
      </c>
      <c r="B24" s="6" t="s">
        <v>6</v>
      </c>
      <c r="C24" s="1">
        <f>'прил. 7 (2020) '!D25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39</v>
      </c>
      <c r="B25" s="6" t="s">
        <v>6</v>
      </c>
      <c r="C25" s="1">
        <f>'прил. 7 (2020) '!D26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40</v>
      </c>
      <c r="B26" s="6" t="s">
        <v>6</v>
      </c>
      <c r="C26" s="1">
        <f>'прил. 7 (2020) '!D27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41</v>
      </c>
      <c r="B27" s="6" t="s">
        <v>6</v>
      </c>
      <c r="C27" s="1">
        <f>'прил. 7 (2020) '!D28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42</v>
      </c>
      <c r="B28" s="6" t="s">
        <v>6</v>
      </c>
      <c r="C28" s="1">
        <f>'прил. 7 (2020) '!D29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43</v>
      </c>
      <c r="B29" s="6" t="s">
        <v>6</v>
      </c>
      <c r="C29" s="1">
        <f>'прил. 7 (2020) '!D30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44</v>
      </c>
      <c r="B30" s="3" t="s">
        <v>45</v>
      </c>
      <c r="C30" s="1">
        <f>'прил. 7 (2020) '!D31</f>
        <v>43.5</v>
      </c>
      <c r="D30" s="1">
        <v>45.4</v>
      </c>
      <c r="E30" s="24">
        <f t="shared" si="0"/>
        <v>104.37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33</v>
      </c>
      <c r="B31" s="2" t="s">
        <v>6</v>
      </c>
      <c r="C31" s="1">
        <f>'прил. 7 (2020) '!D32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34</v>
      </c>
      <c r="B32" s="2" t="s">
        <v>6</v>
      </c>
      <c r="C32" s="1">
        <f>'прил. 7 (2020) '!D33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35</v>
      </c>
      <c r="B33" s="2" t="s">
        <v>6</v>
      </c>
      <c r="C33" s="1">
        <f>'прил. 7 (2020) '!D34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49</v>
      </c>
      <c r="B34" s="2" t="s">
        <v>6</v>
      </c>
      <c r="C34" s="1">
        <f>'прил. 7 (2020) '!D35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46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47</v>
      </c>
      <c r="B36" s="6" t="s">
        <v>50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68</v>
      </c>
      <c r="B37" s="6" t="s">
        <v>50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48</v>
      </c>
      <c r="B38" s="6" t="s">
        <v>50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60</v>
      </c>
      <c r="B39" s="2" t="s">
        <v>6</v>
      </c>
      <c r="C39" s="1">
        <f>'прил. 7 (2020) '!D40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58</v>
      </c>
      <c r="B40" s="2" t="s">
        <v>6</v>
      </c>
      <c r="C40" s="1">
        <f>'прил. 7 (2020) '!D41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57</v>
      </c>
      <c r="B41" s="2" t="s">
        <v>6</v>
      </c>
      <c r="C41" s="1">
        <f>'прил. 7 (2020) '!D42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81</v>
      </c>
      <c r="B42" s="6" t="s">
        <v>6</v>
      </c>
      <c r="C42" s="1">
        <f>'прил. 7 (2020) '!D43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73</v>
      </c>
      <c r="B43" s="6" t="s">
        <v>78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12">
      <c r="A44" s="6" t="s">
        <v>17</v>
      </c>
      <c r="B44" s="6" t="s">
        <v>9</v>
      </c>
      <c r="C44" s="1" t="s">
        <v>7</v>
      </c>
      <c r="D44" s="1" t="s">
        <v>7</v>
      </c>
      <c r="E44" s="1" t="s">
        <v>7</v>
      </c>
      <c r="F44" s="24">
        <f>AVERAGE(E21:E43)</f>
        <v>100.3</v>
      </c>
      <c r="G44" s="34">
        <v>6240060.45</v>
      </c>
      <c r="H44" s="25">
        <f>G44/G19</f>
        <v>0.9919</v>
      </c>
      <c r="I44" s="1" t="s">
        <v>7</v>
      </c>
      <c r="J44" s="1" t="s">
        <v>7</v>
      </c>
      <c r="K44" s="1" t="s">
        <v>7</v>
      </c>
    </row>
    <row r="45" spans="1:11" s="18" customFormat="1" ht="12.75" customHeight="1">
      <c r="A45" s="51" t="s">
        <v>16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s="18" customFormat="1" ht="39.75" customHeight="1">
      <c r="A46" s="2" t="s">
        <v>32</v>
      </c>
      <c r="B46" s="6" t="s">
        <v>6</v>
      </c>
      <c r="C46" s="1">
        <v>90</v>
      </c>
      <c r="D46" s="1">
        <v>90</v>
      </c>
      <c r="E46" s="24">
        <f>IF(C46&gt;D46,C46/D46,D46/C46)*100</f>
        <v>100</v>
      </c>
      <c r="F46" s="17" t="s">
        <v>7</v>
      </c>
      <c r="G46" s="10" t="s">
        <v>7</v>
      </c>
      <c r="H46" s="17" t="s">
        <v>7</v>
      </c>
      <c r="I46" s="17" t="s">
        <v>7</v>
      </c>
      <c r="J46" s="17" t="s">
        <v>7</v>
      </c>
      <c r="K46" s="17" t="s">
        <v>7</v>
      </c>
    </row>
    <row r="47" spans="1:11" s="18" customFormat="1" ht="12">
      <c r="A47" s="6" t="s">
        <v>18</v>
      </c>
      <c r="B47" s="6" t="s">
        <v>9</v>
      </c>
      <c r="C47" s="17" t="s">
        <v>7</v>
      </c>
      <c r="D47" s="17" t="s">
        <v>7</v>
      </c>
      <c r="E47" s="17" t="s">
        <v>7</v>
      </c>
      <c r="F47" s="10">
        <f>AVERAGE(E46:E46)</f>
        <v>100</v>
      </c>
      <c r="G47" s="10">
        <f>G19-G44</f>
        <v>50940.2</v>
      </c>
      <c r="H47" s="19">
        <f>G47/G19</f>
        <v>0.0081</v>
      </c>
      <c r="I47" s="17" t="s">
        <v>7</v>
      </c>
      <c r="J47" s="17" t="s">
        <v>7</v>
      </c>
      <c r="K47" s="17" t="s">
        <v>7</v>
      </c>
    </row>
    <row r="48" s="18" customFormat="1" ht="12">
      <c r="G48" s="20"/>
    </row>
    <row r="49" spans="7:11" s="18" customFormat="1" ht="12">
      <c r="G49" s="20"/>
      <c r="K49" s="26"/>
    </row>
    <row r="50" s="18" customFormat="1" ht="12">
      <c r="G50" s="20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5.75" customHeight="1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</sheetData>
  <sheetProtection/>
  <mergeCells count="20">
    <mergeCell ref="A20:K20"/>
    <mergeCell ref="K9:K12"/>
    <mergeCell ref="F9:F12"/>
    <mergeCell ref="D9:D12"/>
    <mergeCell ref="J9:J12"/>
    <mergeCell ref="A14:K14"/>
    <mergeCell ref="H9:H12"/>
    <mergeCell ref="E9:E12"/>
    <mergeCell ref="I9:I12"/>
    <mergeCell ref="G9:G12"/>
    <mergeCell ref="J1:K1"/>
    <mergeCell ref="H2:K2"/>
    <mergeCell ref="I3:K3"/>
    <mergeCell ref="A5:K5"/>
    <mergeCell ref="A6:K6"/>
    <mergeCell ref="A45:K45"/>
    <mergeCell ref="A7:K7"/>
    <mergeCell ref="A9:A12"/>
    <mergeCell ref="B9:B12"/>
    <mergeCell ref="C9:C12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SheetLayoutView="100" zoomScalePageLayoutView="0" workbookViewId="0" topLeftCell="A32">
      <selection activeCell="D24" sqref="D2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32.25" customHeight="1">
      <c r="A5" s="55" t="s">
        <v>0</v>
      </c>
      <c r="B5" s="55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6" t="s">
        <v>19</v>
      </c>
      <c r="H5" s="52" t="s">
        <v>20</v>
      </c>
      <c r="I5" s="52" t="s">
        <v>21</v>
      </c>
      <c r="J5" s="52" t="s">
        <v>22</v>
      </c>
      <c r="K5" s="52" t="s">
        <v>23</v>
      </c>
    </row>
    <row r="6" spans="1:11" ht="33.75" customHeight="1">
      <c r="A6" s="55"/>
      <c r="B6" s="55"/>
      <c r="C6" s="52"/>
      <c r="D6" s="52"/>
      <c r="E6" s="52"/>
      <c r="F6" s="52"/>
      <c r="G6" s="56"/>
      <c r="H6" s="52"/>
      <c r="I6" s="52"/>
      <c r="J6" s="52"/>
      <c r="K6" s="52"/>
    </row>
    <row r="7" spans="1:11" ht="0.75" customHeight="1">
      <c r="A7" s="55"/>
      <c r="B7" s="55"/>
      <c r="C7" s="52"/>
      <c r="D7" s="52"/>
      <c r="E7" s="52"/>
      <c r="F7" s="52"/>
      <c r="G7" s="56"/>
      <c r="H7" s="52"/>
      <c r="I7" s="52"/>
      <c r="J7" s="52"/>
      <c r="K7" s="52"/>
    </row>
    <row r="8" spans="1:11" ht="60" customHeight="1">
      <c r="A8" s="55"/>
      <c r="B8" s="55"/>
      <c r="C8" s="52"/>
      <c r="D8" s="52"/>
      <c r="E8" s="52"/>
      <c r="F8" s="52"/>
      <c r="G8" s="56"/>
      <c r="H8" s="52"/>
      <c r="I8" s="52"/>
      <c r="J8" s="52"/>
      <c r="K8" s="52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3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4" s="18" customFormat="1" ht="42.75" customHeight="1">
      <c r="A11" s="2" t="s">
        <v>54</v>
      </c>
      <c r="B11" s="2" t="s">
        <v>56</v>
      </c>
      <c r="C11" s="1">
        <f>'прил. 7 (2021) '!D15</f>
        <v>895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100.22</v>
      </c>
      <c r="K11" s="3" t="s">
        <v>7</v>
      </c>
      <c r="N11" s="23"/>
    </row>
    <row r="12" spans="1:14" s="18" customFormat="1" ht="72">
      <c r="A12" s="2" t="s">
        <v>82</v>
      </c>
      <c r="B12" s="27" t="s">
        <v>6</v>
      </c>
      <c r="C12" s="1">
        <f>'прил. 7 (2021) '!D16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79</v>
      </c>
      <c r="B13" s="27" t="s">
        <v>6</v>
      </c>
      <c r="C13" s="1">
        <f>'прил. 7 (2021) '!D17</f>
        <v>76</v>
      </c>
      <c r="D13" s="1">
        <v>77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101.32</v>
      </c>
      <c r="K13" s="3" t="s">
        <v>7</v>
      </c>
      <c r="N13" s="23"/>
    </row>
    <row r="14" spans="1:14" s="18" customFormat="1" ht="76.5" customHeight="1">
      <c r="A14" s="2" t="s">
        <v>55</v>
      </c>
      <c r="B14" s="27" t="s">
        <v>6</v>
      </c>
      <c r="C14" s="1">
        <f>'прил. 7 (2021) '!D18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6597321.6</v>
      </c>
      <c r="H15" s="3" t="s">
        <v>7</v>
      </c>
      <c r="I15" s="4">
        <f>F40*H40+F43*H43</f>
        <v>100.15</v>
      </c>
      <c r="J15" s="3" t="s">
        <v>7</v>
      </c>
      <c r="K15" s="15">
        <f>AVERAGE(J11:J14)</f>
        <v>100.39</v>
      </c>
      <c r="N15" s="23"/>
    </row>
    <row r="16" spans="1:11" s="18" customFormat="1" ht="12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8" customFormat="1" ht="48">
      <c r="A17" s="2" t="s">
        <v>37</v>
      </c>
      <c r="B17" s="6" t="s">
        <v>6</v>
      </c>
      <c r="C17" s="1">
        <f>'прил. 7 (2021) '!D21</f>
        <v>89.5</v>
      </c>
      <c r="D17" s="1">
        <v>89.7</v>
      </c>
      <c r="E17" s="24">
        <f>IF(C17&gt;D17,C17/D17,D17/C17)*100</f>
        <v>100.22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38</v>
      </c>
      <c r="B18" s="6" t="s">
        <v>6</v>
      </c>
      <c r="C18" s="1">
        <f>'прил. 7 (2021) '!D22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36</v>
      </c>
      <c r="B19" s="6" t="s">
        <v>6</v>
      </c>
      <c r="C19" s="1">
        <f>'прил. 7 (2021) '!D23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80</v>
      </c>
      <c r="B20" s="6" t="s">
        <v>6</v>
      </c>
      <c r="C20" s="1">
        <f>'прил. 7 (2021) '!D24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39</v>
      </c>
      <c r="B21" s="6" t="s">
        <v>6</v>
      </c>
      <c r="C21" s="1">
        <f>'прил. 7 (2021) '!D25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40</v>
      </c>
      <c r="B22" s="6" t="s">
        <v>6</v>
      </c>
      <c r="C22" s="1">
        <f>'прил. 7 (2021) '!D26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41</v>
      </c>
      <c r="B23" s="6" t="s">
        <v>6</v>
      </c>
      <c r="C23" s="1">
        <f>'прил. 7 (2021) '!D27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42</v>
      </c>
      <c r="B24" s="6" t="s">
        <v>6</v>
      </c>
      <c r="C24" s="1">
        <f>'прил. 7 (2021) '!D28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43</v>
      </c>
      <c r="B25" s="6" t="s">
        <v>6</v>
      </c>
      <c r="C25" s="1">
        <f>'прил. 7 (2021) '!D29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44</v>
      </c>
      <c r="B26" s="3" t="s">
        <v>45</v>
      </c>
      <c r="C26" s="1">
        <f>'прил. 7 (2021) '!D30</f>
        <v>45.4</v>
      </c>
      <c r="D26" s="1">
        <v>46.8</v>
      </c>
      <c r="E26" s="24">
        <f t="shared" si="0"/>
        <v>103.08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33</v>
      </c>
      <c r="B27" s="2" t="s">
        <v>6</v>
      </c>
      <c r="C27" s="1">
        <f>'прил. 7 (2021) '!D31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34</v>
      </c>
      <c r="B28" s="2" t="s">
        <v>6</v>
      </c>
      <c r="C28" s="1">
        <f>'прил. 7 (2021) '!D32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35</v>
      </c>
      <c r="B29" s="2" t="s">
        <v>6</v>
      </c>
      <c r="C29" s="1">
        <f>'прил. 7 (2021) '!D33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49</v>
      </c>
      <c r="B30" s="2" t="s">
        <v>6</v>
      </c>
      <c r="C30" s="1">
        <f>'прил. 7 (2021) '!D34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46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47</v>
      </c>
      <c r="B32" s="6" t="s">
        <v>50</v>
      </c>
      <c r="C32" s="29">
        <v>24496</v>
      </c>
      <c r="D32" s="29">
        <v>24496</v>
      </c>
      <c r="E32" s="24">
        <f aca="true" t="shared" si="1" ref="E32:E39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68</v>
      </c>
      <c r="B33" s="6" t="s">
        <v>50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48</v>
      </c>
      <c r="B34" s="6" t="s">
        <v>50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60</v>
      </c>
      <c r="B35" s="2" t="s">
        <v>6</v>
      </c>
      <c r="C35" s="1">
        <f>'прил. 7 (2021) '!D39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58</v>
      </c>
      <c r="B36" s="2" t="s">
        <v>6</v>
      </c>
      <c r="C36" s="1">
        <f>'прил. 7 (2021) '!D40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57</v>
      </c>
      <c r="B37" s="2" t="s">
        <v>6</v>
      </c>
      <c r="C37" s="1">
        <f>'прил. 7 (2021) '!D41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81</v>
      </c>
      <c r="B38" s="6" t="s">
        <v>6</v>
      </c>
      <c r="C38" s="1">
        <f>'прил. 7 (2021) '!D42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36">
      <c r="A39" s="2" t="s">
        <v>73</v>
      </c>
      <c r="B39" s="6" t="s">
        <v>78</v>
      </c>
      <c r="C39" s="1"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12">
      <c r="A40" s="6" t="s">
        <v>17</v>
      </c>
      <c r="B40" s="6" t="s">
        <v>9</v>
      </c>
      <c r="C40" s="1" t="s">
        <v>7</v>
      </c>
      <c r="D40" s="1" t="s">
        <v>7</v>
      </c>
      <c r="E40" s="1" t="s">
        <v>7</v>
      </c>
      <c r="F40" s="24">
        <f>AVERAGE(E17:E39)</f>
        <v>100.15</v>
      </c>
      <c r="G40" s="34">
        <v>6544559.3</v>
      </c>
      <c r="H40" s="25">
        <f>G40/G15</f>
        <v>0.992</v>
      </c>
      <c r="I40" s="1" t="s">
        <v>7</v>
      </c>
      <c r="J40" s="1" t="s">
        <v>7</v>
      </c>
      <c r="K40" s="1" t="s">
        <v>7</v>
      </c>
    </row>
    <row r="41" spans="1:11" s="18" customFormat="1" ht="12.75" customHeight="1">
      <c r="A41" s="51" t="s">
        <v>16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s="18" customFormat="1" ht="39.75" customHeight="1">
      <c r="A42" s="2" t="s">
        <v>32</v>
      </c>
      <c r="B42" s="6" t="s">
        <v>6</v>
      </c>
      <c r="C42" s="1">
        <f>'прил. 7 (2021) '!C46</f>
        <v>90</v>
      </c>
      <c r="D42" s="1">
        <v>90</v>
      </c>
      <c r="E42" s="24">
        <f>IF(C42&gt;D42,C42/D42,D42/C42)*100</f>
        <v>100</v>
      </c>
      <c r="F42" s="17" t="s">
        <v>7</v>
      </c>
      <c r="G42" s="10" t="s">
        <v>7</v>
      </c>
      <c r="H42" s="17" t="s">
        <v>7</v>
      </c>
      <c r="I42" s="17" t="s">
        <v>7</v>
      </c>
      <c r="J42" s="17" t="s">
        <v>7</v>
      </c>
      <c r="K42" s="17" t="s">
        <v>7</v>
      </c>
    </row>
    <row r="43" spans="1:11" s="18" customFormat="1" ht="12">
      <c r="A43" s="6" t="s">
        <v>18</v>
      </c>
      <c r="B43" s="6" t="s">
        <v>9</v>
      </c>
      <c r="C43" s="17" t="s">
        <v>7</v>
      </c>
      <c r="D43" s="17" t="s">
        <v>7</v>
      </c>
      <c r="E43" s="17" t="s">
        <v>7</v>
      </c>
      <c r="F43" s="10">
        <f>AVERAGE(E42:E42)</f>
        <v>100</v>
      </c>
      <c r="G43" s="10">
        <f>G15-G40</f>
        <v>52762.3</v>
      </c>
      <c r="H43" s="19">
        <f>G43/G15</f>
        <v>0.008</v>
      </c>
      <c r="I43" s="17" t="s">
        <v>7</v>
      </c>
      <c r="J43" s="17" t="s">
        <v>7</v>
      </c>
      <c r="K43" s="17" t="s">
        <v>7</v>
      </c>
    </row>
    <row r="44" s="18" customFormat="1" ht="12">
      <c r="G44" s="20"/>
    </row>
    <row r="45" spans="7:11" s="18" customFormat="1" ht="12">
      <c r="G45" s="20"/>
      <c r="K45" s="26"/>
    </row>
    <row r="46" s="18" customFormat="1" ht="12">
      <c r="G46" s="20"/>
    </row>
    <row r="47" spans="1:11" ht="12.75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5.75" customHeight="1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</sheetData>
  <sheetProtection/>
  <mergeCells count="17">
    <mergeCell ref="A41:K41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20">
      <selection activeCell="F20" sqref="F20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32.25" customHeight="1">
      <c r="A5" s="55" t="s">
        <v>0</v>
      </c>
      <c r="B5" s="55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6" t="s">
        <v>19</v>
      </c>
      <c r="H5" s="52" t="s">
        <v>20</v>
      </c>
      <c r="I5" s="52" t="s">
        <v>21</v>
      </c>
      <c r="J5" s="52" t="s">
        <v>22</v>
      </c>
      <c r="K5" s="52" t="s">
        <v>23</v>
      </c>
    </row>
    <row r="6" spans="1:11" ht="33.75" customHeight="1">
      <c r="A6" s="55"/>
      <c r="B6" s="55"/>
      <c r="C6" s="52"/>
      <c r="D6" s="52"/>
      <c r="E6" s="52"/>
      <c r="F6" s="52"/>
      <c r="G6" s="56"/>
      <c r="H6" s="52"/>
      <c r="I6" s="52"/>
      <c r="J6" s="52"/>
      <c r="K6" s="52"/>
    </row>
    <row r="7" spans="1:11" ht="0.75" customHeight="1">
      <c r="A7" s="55"/>
      <c r="B7" s="55"/>
      <c r="C7" s="52"/>
      <c r="D7" s="52"/>
      <c r="E7" s="52"/>
      <c r="F7" s="52"/>
      <c r="G7" s="56"/>
      <c r="H7" s="52"/>
      <c r="I7" s="52"/>
      <c r="J7" s="52"/>
      <c r="K7" s="52"/>
    </row>
    <row r="8" spans="1:11" ht="60" customHeight="1">
      <c r="A8" s="55"/>
      <c r="B8" s="55"/>
      <c r="C8" s="52"/>
      <c r="D8" s="52"/>
      <c r="E8" s="52"/>
      <c r="F8" s="52"/>
      <c r="G8" s="56"/>
      <c r="H8" s="52"/>
      <c r="I8" s="52"/>
      <c r="J8" s="52"/>
      <c r="K8" s="52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3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4" s="18" customFormat="1" ht="42.75" customHeight="1">
      <c r="A11" s="2" t="s">
        <v>54</v>
      </c>
      <c r="B11" s="2" t="s">
        <v>56</v>
      </c>
      <c r="C11" s="1">
        <f>'прил. 7 (2022)'!D11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82</v>
      </c>
      <c r="B12" s="27" t="s">
        <v>6</v>
      </c>
      <c r="C12" s="1">
        <f>'прил. 7 (2022)'!D12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79</v>
      </c>
      <c r="B13" s="27" t="s">
        <v>6</v>
      </c>
      <c r="C13" s="1">
        <f>'прил. 7 (2022)'!D13</f>
        <v>77</v>
      </c>
      <c r="D13" s="1">
        <v>78.5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101.95</v>
      </c>
      <c r="K13" s="3" t="s">
        <v>7</v>
      </c>
      <c r="N13" s="23"/>
    </row>
    <row r="14" spans="1:14" s="18" customFormat="1" ht="76.5" customHeight="1">
      <c r="A14" s="2" t="s">
        <v>55</v>
      </c>
      <c r="B14" s="27" t="s">
        <v>6</v>
      </c>
      <c r="C14" s="1">
        <f>'прил. 7 (2022)'!D14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100.68</v>
      </c>
      <c r="J15" s="3" t="s">
        <v>7</v>
      </c>
      <c r="K15" s="15">
        <f>AVERAGE(J11:J14)</f>
        <v>100.49</v>
      </c>
      <c r="N15" s="23"/>
    </row>
    <row r="16" spans="1:11" s="18" customFormat="1" ht="12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8" customFormat="1" ht="48">
      <c r="A17" s="2" t="s">
        <v>37</v>
      </c>
      <c r="B17" s="6" t="s">
        <v>6</v>
      </c>
      <c r="C17" s="1">
        <f>'прил. 7 (2022)'!D17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38</v>
      </c>
      <c r="B18" s="6" t="s">
        <v>6</v>
      </c>
      <c r="C18" s="1">
        <f>'прил. 7 (2022)'!D18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36</v>
      </c>
      <c r="B19" s="6" t="s">
        <v>6</v>
      </c>
      <c r="C19" s="1">
        <f>'прил. 7 (2022)'!D19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80</v>
      </c>
      <c r="B20" s="6" t="s">
        <v>6</v>
      </c>
      <c r="C20" s="1">
        <f>'прил. 7 (2022)'!D20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39</v>
      </c>
      <c r="B21" s="6" t="s">
        <v>6</v>
      </c>
      <c r="C21" s="1">
        <f>'прил. 7 (2022)'!D21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40</v>
      </c>
      <c r="B22" s="6" t="s">
        <v>6</v>
      </c>
      <c r="C22" s="1">
        <f>'прил. 7 (2022)'!D22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41</v>
      </c>
      <c r="B23" s="6" t="s">
        <v>6</v>
      </c>
      <c r="C23" s="1">
        <f>'прил. 7 (2022)'!D23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42</v>
      </c>
      <c r="B24" s="6" t="s">
        <v>6</v>
      </c>
      <c r="C24" s="1">
        <f>'прил. 7 (2022)'!D24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43</v>
      </c>
      <c r="B25" s="6" t="s">
        <v>6</v>
      </c>
      <c r="C25" s="1">
        <f>'прил. 7 (2022)'!D25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44</v>
      </c>
      <c r="B26" s="3" t="s">
        <v>45</v>
      </c>
      <c r="C26" s="1">
        <f>'прил. 7 (2022)'!D26</f>
        <v>46.8</v>
      </c>
      <c r="D26" s="1">
        <v>40.9</v>
      </c>
      <c r="E26" s="24">
        <f t="shared" si="0"/>
        <v>114.43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33</v>
      </c>
      <c r="B27" s="2" t="s">
        <v>6</v>
      </c>
      <c r="C27" s="1">
        <f>'прил. 7 (2022)'!D27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34</v>
      </c>
      <c r="B28" s="2" t="s">
        <v>6</v>
      </c>
      <c r="C28" s="1">
        <f>'прил. 7 (2022)'!D28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35</v>
      </c>
      <c r="B29" s="2" t="s">
        <v>6</v>
      </c>
      <c r="C29" s="1">
        <f>'прил. 7 (2022)'!D29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49</v>
      </c>
      <c r="B30" s="2" t="s">
        <v>6</v>
      </c>
      <c r="C30" s="1">
        <f>'прил. 7 (2022)'!D30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46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47</v>
      </c>
      <c r="B32" s="6" t="s">
        <v>50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68</v>
      </c>
      <c r="B33" s="6" t="s">
        <v>50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48</v>
      </c>
      <c r="B34" s="6" t="s">
        <v>50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60</v>
      </c>
      <c r="B35" s="2" t="s">
        <v>6</v>
      </c>
      <c r="C35" s="1">
        <f>'прил. 7 (2022)'!D35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58</v>
      </c>
      <c r="B36" s="2" t="s">
        <v>6</v>
      </c>
      <c r="C36" s="1">
        <f>'прил. 7 (2022)'!D36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57</v>
      </c>
      <c r="B37" s="2" t="s">
        <v>6</v>
      </c>
      <c r="C37" s="1">
        <f>'прил. 7 (2022)'!D37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81</v>
      </c>
      <c r="B38" s="6" t="s">
        <v>6</v>
      </c>
      <c r="C38" s="1">
        <f>'прил. 7 (2022)'!D38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17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100.69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1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18" customFormat="1" ht="39.75" customHeight="1">
      <c r="A41" s="2" t="s">
        <v>32</v>
      </c>
      <c r="B41" s="6" t="s">
        <v>6</v>
      </c>
      <c r="C41" s="1">
        <f>'прил. 7 (2022)'!C42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18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7">
      <selection activeCell="F4" sqref="F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32.25" customHeight="1">
      <c r="A5" s="55" t="s">
        <v>0</v>
      </c>
      <c r="B5" s="55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6" t="s">
        <v>19</v>
      </c>
      <c r="H5" s="52" t="s">
        <v>20</v>
      </c>
      <c r="I5" s="52" t="s">
        <v>21</v>
      </c>
      <c r="J5" s="52" t="s">
        <v>22</v>
      </c>
      <c r="K5" s="52" t="s">
        <v>23</v>
      </c>
    </row>
    <row r="6" spans="1:11" ht="33.75" customHeight="1">
      <c r="A6" s="55"/>
      <c r="B6" s="55"/>
      <c r="C6" s="52"/>
      <c r="D6" s="52"/>
      <c r="E6" s="52"/>
      <c r="F6" s="52"/>
      <c r="G6" s="56"/>
      <c r="H6" s="52"/>
      <c r="I6" s="52"/>
      <c r="J6" s="52"/>
      <c r="K6" s="52"/>
    </row>
    <row r="7" spans="1:11" ht="0.75" customHeight="1">
      <c r="A7" s="55"/>
      <c r="B7" s="55"/>
      <c r="C7" s="52"/>
      <c r="D7" s="52"/>
      <c r="E7" s="52"/>
      <c r="F7" s="52"/>
      <c r="G7" s="56"/>
      <c r="H7" s="52"/>
      <c r="I7" s="52"/>
      <c r="J7" s="52"/>
      <c r="K7" s="52"/>
    </row>
    <row r="8" spans="1:11" ht="60" customHeight="1">
      <c r="A8" s="55"/>
      <c r="B8" s="55"/>
      <c r="C8" s="52"/>
      <c r="D8" s="52"/>
      <c r="E8" s="52"/>
      <c r="F8" s="52"/>
      <c r="G8" s="56"/>
      <c r="H8" s="52"/>
      <c r="I8" s="52"/>
      <c r="J8" s="52"/>
      <c r="K8" s="52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3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4" s="18" customFormat="1" ht="42.75" customHeight="1">
      <c r="A11" s="2" t="s">
        <v>54</v>
      </c>
      <c r="B11" s="2" t="s">
        <v>56</v>
      </c>
      <c r="C11" s="1">
        <f>'прил. 7 (2023)'!D11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82</v>
      </c>
      <c r="B12" s="27" t="s">
        <v>6</v>
      </c>
      <c r="C12" s="1">
        <f>'прил. 7 (2023)'!D12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79</v>
      </c>
      <c r="B13" s="27" t="s">
        <v>6</v>
      </c>
      <c r="C13" s="1">
        <f>'прил. 7 (2023)'!D13</f>
        <v>78.5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101.91</v>
      </c>
      <c r="K13" s="3" t="s">
        <v>7</v>
      </c>
      <c r="N13" s="23"/>
    </row>
    <row r="14" spans="1:14" s="18" customFormat="1" ht="76.5" customHeight="1">
      <c r="A14" s="2" t="s">
        <v>55</v>
      </c>
      <c r="B14" s="27" t="s">
        <v>6</v>
      </c>
      <c r="C14" s="1">
        <f>'прил. 7 (2023)'!D14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100.48</v>
      </c>
      <c r="N15" s="23"/>
    </row>
    <row r="16" spans="1:11" s="18" customFormat="1" ht="12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8" customFormat="1" ht="48">
      <c r="A17" s="2" t="s">
        <v>37</v>
      </c>
      <c r="B17" s="6" t="s">
        <v>6</v>
      </c>
      <c r="C17" s="1">
        <f>'прил. 7 (2023)'!D17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38</v>
      </c>
      <c r="B18" s="6" t="s">
        <v>6</v>
      </c>
      <c r="C18" s="1">
        <f>'прил. 7 (2023)'!D18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36</v>
      </c>
      <c r="B19" s="6" t="s">
        <v>6</v>
      </c>
      <c r="C19" s="1">
        <f>'прил. 7 (2023)'!D19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80</v>
      </c>
      <c r="B20" s="6" t="s">
        <v>6</v>
      </c>
      <c r="C20" s="1">
        <f>'прил. 7 (2023)'!D20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39</v>
      </c>
      <c r="B21" s="6" t="s">
        <v>6</v>
      </c>
      <c r="C21" s="1">
        <f>'прил. 7 (2023)'!D21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40</v>
      </c>
      <c r="B22" s="6" t="s">
        <v>6</v>
      </c>
      <c r="C22" s="1">
        <f>'прил. 7 (2023)'!D22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41</v>
      </c>
      <c r="B23" s="6" t="s">
        <v>6</v>
      </c>
      <c r="C23" s="1">
        <f>'прил. 7 (2023)'!D23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42</v>
      </c>
      <c r="B24" s="6" t="s">
        <v>6</v>
      </c>
      <c r="C24" s="1">
        <f>'прил. 7 (2023)'!D24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43</v>
      </c>
      <c r="B25" s="6" t="s">
        <v>6</v>
      </c>
      <c r="C25" s="1">
        <f>'прил. 7 (2023)'!D25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44</v>
      </c>
      <c r="B26" s="3" t="s">
        <v>45</v>
      </c>
      <c r="C26" s="1">
        <f>'прил. 7 (2023)'!D26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33</v>
      </c>
      <c r="B27" s="2" t="s">
        <v>6</v>
      </c>
      <c r="C27" s="1">
        <f>'прил. 7 (2023)'!D27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34</v>
      </c>
      <c r="B28" s="2" t="s">
        <v>6</v>
      </c>
      <c r="C28" s="1">
        <f>'прил. 7 (2023)'!D28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35</v>
      </c>
      <c r="B29" s="2" t="s">
        <v>6</v>
      </c>
      <c r="C29" s="1">
        <f>'прил. 7 (2023)'!D29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49</v>
      </c>
      <c r="B30" s="2" t="s">
        <v>6</v>
      </c>
      <c r="C30" s="1">
        <f>'прил. 7 (2023)'!D30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46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47</v>
      </c>
      <c r="B32" s="6" t="s">
        <v>50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68</v>
      </c>
      <c r="B33" s="6" t="s">
        <v>50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48</v>
      </c>
      <c r="B34" s="6" t="s">
        <v>50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60</v>
      </c>
      <c r="B35" s="2" t="s">
        <v>6</v>
      </c>
      <c r="C35" s="1">
        <f>'прил. 7 (2023)'!D35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58</v>
      </c>
      <c r="B36" s="2" t="s">
        <v>6</v>
      </c>
      <c r="C36" s="1">
        <f>'прил. 7 (2023)'!D36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57</v>
      </c>
      <c r="B37" s="2" t="s">
        <v>6</v>
      </c>
      <c r="C37" s="1">
        <f>'прил. 7 (2023)'!D37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81</v>
      </c>
      <c r="B38" s="6" t="s">
        <v>6</v>
      </c>
      <c r="C38" s="1">
        <f>'прил. 7 (2023)'!D38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17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1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18" customFormat="1" ht="39.75" customHeight="1">
      <c r="A41" s="2" t="s">
        <v>32</v>
      </c>
      <c r="B41" s="6" t="s">
        <v>6</v>
      </c>
      <c r="C41" s="1">
        <f>'прил. 7 (2023)'!D41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18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4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32.25" customHeight="1">
      <c r="A5" s="55" t="s">
        <v>0</v>
      </c>
      <c r="B5" s="55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6" t="s">
        <v>19</v>
      </c>
      <c r="H5" s="52" t="s">
        <v>20</v>
      </c>
      <c r="I5" s="52" t="s">
        <v>21</v>
      </c>
      <c r="J5" s="52" t="s">
        <v>22</v>
      </c>
      <c r="K5" s="52" t="s">
        <v>23</v>
      </c>
    </row>
    <row r="6" spans="1:11" ht="33.75" customHeight="1">
      <c r="A6" s="55"/>
      <c r="B6" s="55"/>
      <c r="C6" s="52"/>
      <c r="D6" s="52"/>
      <c r="E6" s="52"/>
      <c r="F6" s="52"/>
      <c r="G6" s="56"/>
      <c r="H6" s="52"/>
      <c r="I6" s="52"/>
      <c r="J6" s="52"/>
      <c r="K6" s="52"/>
    </row>
    <row r="7" spans="1:11" ht="0.75" customHeight="1">
      <c r="A7" s="55"/>
      <c r="B7" s="55"/>
      <c r="C7" s="52"/>
      <c r="D7" s="52"/>
      <c r="E7" s="52"/>
      <c r="F7" s="52"/>
      <c r="G7" s="56"/>
      <c r="H7" s="52"/>
      <c r="I7" s="52"/>
      <c r="J7" s="52"/>
      <c r="K7" s="52"/>
    </row>
    <row r="8" spans="1:11" ht="60" customHeight="1">
      <c r="A8" s="55"/>
      <c r="B8" s="55"/>
      <c r="C8" s="52"/>
      <c r="D8" s="52"/>
      <c r="E8" s="52"/>
      <c r="F8" s="52"/>
      <c r="G8" s="56"/>
      <c r="H8" s="52"/>
      <c r="I8" s="52"/>
      <c r="J8" s="52"/>
      <c r="K8" s="52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3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4" s="18" customFormat="1" ht="42.75" customHeight="1">
      <c r="A11" s="2" t="s">
        <v>54</v>
      </c>
      <c r="B11" s="2" t="s">
        <v>56</v>
      </c>
      <c r="C11" s="1">
        <f>'прил. 7 (2024)'!D11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82</v>
      </c>
      <c r="B12" s="27" t="s">
        <v>6</v>
      </c>
      <c r="C12" s="1">
        <f>'прил. 7 (2024)'!D12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79</v>
      </c>
      <c r="B13" s="27" t="s">
        <v>6</v>
      </c>
      <c r="C13" s="1">
        <f>'прил. 7 (2024)'!D13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55</v>
      </c>
      <c r="B14" s="27" t="s">
        <v>6</v>
      </c>
      <c r="C14" s="1">
        <f>'прил. 7 (2024)'!D14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8" customFormat="1" ht="48">
      <c r="A17" s="2" t="s">
        <v>37</v>
      </c>
      <c r="B17" s="6" t="s">
        <v>6</v>
      </c>
      <c r="C17" s="1">
        <f>'прил. 7 (2024)'!D17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38</v>
      </c>
      <c r="B18" s="6" t="s">
        <v>6</v>
      </c>
      <c r="C18" s="1">
        <f>'прил. 7 (2024)'!D18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36</v>
      </c>
      <c r="B19" s="6" t="s">
        <v>6</v>
      </c>
      <c r="C19" s="1">
        <f>'прил. 7 (2024)'!D19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80</v>
      </c>
      <c r="B20" s="6" t="s">
        <v>6</v>
      </c>
      <c r="C20" s="1">
        <f>'прил. 7 (2024)'!D20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39</v>
      </c>
      <c r="B21" s="6" t="s">
        <v>6</v>
      </c>
      <c r="C21" s="1">
        <f>'прил. 7 (2024)'!D21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40</v>
      </c>
      <c r="B22" s="6" t="s">
        <v>6</v>
      </c>
      <c r="C22" s="1">
        <f>'прил. 7 (2024)'!D22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41</v>
      </c>
      <c r="B23" s="6" t="s">
        <v>6</v>
      </c>
      <c r="C23" s="1">
        <f>'прил. 7 (2024)'!D23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42</v>
      </c>
      <c r="B24" s="6" t="s">
        <v>6</v>
      </c>
      <c r="C24" s="1">
        <f>'прил. 7 (2024)'!D24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43</v>
      </c>
      <c r="B25" s="6" t="s">
        <v>6</v>
      </c>
      <c r="C25" s="1">
        <f>'прил. 7 (2024)'!D25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44</v>
      </c>
      <c r="B26" s="3" t="s">
        <v>45</v>
      </c>
      <c r="C26" s="1">
        <f>'прил. 7 (2024)'!D26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33</v>
      </c>
      <c r="B27" s="2" t="s">
        <v>6</v>
      </c>
      <c r="C27" s="1">
        <f>'прил. 7 (2024)'!D27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34</v>
      </c>
      <c r="B28" s="2" t="s">
        <v>6</v>
      </c>
      <c r="C28" s="1">
        <f>'прил. 7 (2024)'!D28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35</v>
      </c>
      <c r="B29" s="2" t="s">
        <v>6</v>
      </c>
      <c r="C29" s="1">
        <f>'прил. 7 (2024)'!D29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49</v>
      </c>
      <c r="B30" s="2" t="s">
        <v>6</v>
      </c>
      <c r="C30" s="1">
        <f>'прил. 7 (2024)'!D30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46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47</v>
      </c>
      <c r="B32" s="6" t="s">
        <v>50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68</v>
      </c>
      <c r="B33" s="6" t="s">
        <v>50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48</v>
      </c>
      <c r="B34" s="6" t="s">
        <v>50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60</v>
      </c>
      <c r="B35" s="2" t="s">
        <v>6</v>
      </c>
      <c r="C35" s="1">
        <f>'прил. 7 (2024)'!D35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58</v>
      </c>
      <c r="B36" s="2" t="s">
        <v>6</v>
      </c>
      <c r="C36" s="1">
        <f>'прил. 7 (2024)'!D36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57</v>
      </c>
      <c r="B37" s="2" t="s">
        <v>6</v>
      </c>
      <c r="C37" s="1">
        <f>'прил. 7 (2024)'!D37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81</v>
      </c>
      <c r="B38" s="6" t="s">
        <v>6</v>
      </c>
      <c r="C38" s="1">
        <f>'прил. 7 (2024)'!D38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17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1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18" customFormat="1" ht="39.75" customHeight="1">
      <c r="A41" s="2" t="s">
        <v>32</v>
      </c>
      <c r="B41" s="6" t="s">
        <v>6</v>
      </c>
      <c r="C41" s="1">
        <f>'прил. 7 (2024)'!C41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18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32.25" customHeight="1">
      <c r="A5" s="55" t="s">
        <v>0</v>
      </c>
      <c r="B5" s="55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6" t="s">
        <v>19</v>
      </c>
      <c r="H5" s="52" t="s">
        <v>20</v>
      </c>
      <c r="I5" s="52" t="s">
        <v>21</v>
      </c>
      <c r="J5" s="52" t="s">
        <v>22</v>
      </c>
      <c r="K5" s="52" t="s">
        <v>23</v>
      </c>
    </row>
    <row r="6" spans="1:11" ht="33.75" customHeight="1">
      <c r="A6" s="55"/>
      <c r="B6" s="55"/>
      <c r="C6" s="52"/>
      <c r="D6" s="52"/>
      <c r="E6" s="52"/>
      <c r="F6" s="52"/>
      <c r="G6" s="56"/>
      <c r="H6" s="52"/>
      <c r="I6" s="52"/>
      <c r="J6" s="52"/>
      <c r="K6" s="52"/>
    </row>
    <row r="7" spans="1:11" ht="0.75" customHeight="1">
      <c r="A7" s="55"/>
      <c r="B7" s="55"/>
      <c r="C7" s="52"/>
      <c r="D7" s="52"/>
      <c r="E7" s="52"/>
      <c r="F7" s="52"/>
      <c r="G7" s="56"/>
      <c r="H7" s="52"/>
      <c r="I7" s="52"/>
      <c r="J7" s="52"/>
      <c r="K7" s="52"/>
    </row>
    <row r="8" spans="1:11" ht="60" customHeight="1">
      <c r="A8" s="55"/>
      <c r="B8" s="55"/>
      <c r="C8" s="52"/>
      <c r="D8" s="52"/>
      <c r="E8" s="52"/>
      <c r="F8" s="52"/>
      <c r="G8" s="56"/>
      <c r="H8" s="52"/>
      <c r="I8" s="52"/>
      <c r="J8" s="52"/>
      <c r="K8" s="52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3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4" s="18" customFormat="1" ht="42.75" customHeight="1">
      <c r="A11" s="2" t="s">
        <v>54</v>
      </c>
      <c r="B11" s="2" t="s">
        <v>56</v>
      </c>
      <c r="C11" s="1">
        <f>'прил. 7 (2025)'!D11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82</v>
      </c>
      <c r="B12" s="27" t="s">
        <v>6</v>
      </c>
      <c r="C12" s="1">
        <f>'прил. 7 (2025)'!D12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79</v>
      </c>
      <c r="B13" s="27" t="s">
        <v>6</v>
      </c>
      <c r="C13" s="1">
        <f>'прил. 7 (2025)'!D13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55</v>
      </c>
      <c r="B14" s="27" t="s">
        <v>6</v>
      </c>
      <c r="C14" s="1">
        <f>'прил. 7 (2025)'!D14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8" customFormat="1" ht="48">
      <c r="A17" s="2" t="s">
        <v>37</v>
      </c>
      <c r="B17" s="6" t="s">
        <v>6</v>
      </c>
      <c r="C17" s="1">
        <f>'прил. 7 (2025)'!D17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38</v>
      </c>
      <c r="B18" s="6" t="s">
        <v>6</v>
      </c>
      <c r="C18" s="1">
        <f>'прил. 7 (2025)'!D18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36</v>
      </c>
      <c r="B19" s="6" t="s">
        <v>6</v>
      </c>
      <c r="C19" s="1">
        <f>'прил. 7 (2025)'!D19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80</v>
      </c>
      <c r="B20" s="6" t="s">
        <v>6</v>
      </c>
      <c r="C20" s="1">
        <f>'прил. 7 (2025)'!D20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39</v>
      </c>
      <c r="B21" s="6" t="s">
        <v>6</v>
      </c>
      <c r="C21" s="1">
        <f>'прил. 7 (2025)'!D21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40</v>
      </c>
      <c r="B22" s="6" t="s">
        <v>6</v>
      </c>
      <c r="C22" s="1">
        <f>'прил. 7 (2025)'!D22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41</v>
      </c>
      <c r="B23" s="6" t="s">
        <v>6</v>
      </c>
      <c r="C23" s="1">
        <f>'прил. 7 (2025)'!D23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42</v>
      </c>
      <c r="B24" s="6" t="s">
        <v>6</v>
      </c>
      <c r="C24" s="1">
        <f>'прил. 7 (2025)'!D24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43</v>
      </c>
      <c r="B25" s="6" t="s">
        <v>6</v>
      </c>
      <c r="C25" s="1">
        <f>'прил. 7 (2025)'!D25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44</v>
      </c>
      <c r="B26" s="3" t="s">
        <v>45</v>
      </c>
      <c r="C26" s="1">
        <f>'прил. 7 (2025)'!D26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33</v>
      </c>
      <c r="B27" s="2" t="s">
        <v>6</v>
      </c>
      <c r="C27" s="1">
        <f>'прил. 7 (2025)'!D27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34</v>
      </c>
      <c r="B28" s="2" t="s">
        <v>6</v>
      </c>
      <c r="C28" s="1">
        <f>'прил. 7 (2025)'!D28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35</v>
      </c>
      <c r="B29" s="2" t="s">
        <v>6</v>
      </c>
      <c r="C29" s="1">
        <f>'прил. 7 (2025)'!D29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49</v>
      </c>
      <c r="B30" s="2" t="s">
        <v>6</v>
      </c>
      <c r="C30" s="1">
        <f>'прил. 7 (2025)'!D30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46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47</v>
      </c>
      <c r="B32" s="6" t="s">
        <v>50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68</v>
      </c>
      <c r="B33" s="6" t="s">
        <v>50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48</v>
      </c>
      <c r="B34" s="6" t="s">
        <v>50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60</v>
      </c>
      <c r="B35" s="2" t="s">
        <v>6</v>
      </c>
      <c r="C35" s="1">
        <f>'прил. 7 (2025)'!D35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58</v>
      </c>
      <c r="B36" s="2" t="s">
        <v>6</v>
      </c>
      <c r="C36" s="1">
        <f>'прил. 7 (2025)'!D36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57</v>
      </c>
      <c r="B37" s="2" t="s">
        <v>6</v>
      </c>
      <c r="C37" s="1">
        <f>'прил. 7 (2025)'!D37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81</v>
      </c>
      <c r="B38" s="6" t="s">
        <v>6</v>
      </c>
      <c r="C38" s="1">
        <f>'прил. 7 (2025)'!D38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17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1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18" customFormat="1" ht="39.75" customHeight="1">
      <c r="A41" s="2" t="s">
        <v>32</v>
      </c>
      <c r="B41" s="6" t="s">
        <v>6</v>
      </c>
      <c r="C41" s="1">
        <f>'прил. 7 (2025)'!C41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18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26.7109375" style="36" customWidth="1"/>
    <col min="2" max="2" width="15.57421875" style="36" customWidth="1"/>
    <col min="3" max="3" width="16.00390625" style="36" customWidth="1"/>
    <col min="4" max="4" width="17.00390625" style="36" customWidth="1"/>
    <col min="5" max="5" width="15.28125" style="36" customWidth="1"/>
    <col min="6" max="6" width="14.7109375" style="36" customWidth="1"/>
    <col min="7" max="7" width="14.8515625" style="36" customWidth="1"/>
    <col min="8" max="8" width="12.57421875" style="36" customWidth="1"/>
    <col min="9" max="16384" width="9.140625" style="36" customWidth="1"/>
  </cols>
  <sheetData>
    <row r="1" spans="2:8" s="41" customFormat="1" ht="15" customHeight="1">
      <c r="B1" s="42"/>
      <c r="C1" s="42"/>
      <c r="D1" s="42"/>
      <c r="E1" s="42"/>
      <c r="F1" s="42"/>
      <c r="G1" s="42"/>
      <c r="H1" s="43" t="s">
        <v>13</v>
      </c>
    </row>
    <row r="2" spans="2:8" s="41" customFormat="1" ht="15" customHeight="1">
      <c r="B2" s="42"/>
      <c r="C2" s="44"/>
      <c r="D2" s="42"/>
      <c r="E2" s="45"/>
      <c r="F2" s="45"/>
      <c r="G2" s="45"/>
      <c r="H2" s="43" t="s">
        <v>74</v>
      </c>
    </row>
    <row r="3" spans="2:8" s="41" customFormat="1" ht="18" customHeight="1">
      <c r="B3" s="42"/>
      <c r="C3" s="44"/>
      <c r="D3" s="42"/>
      <c r="E3" s="42" t="s">
        <v>76</v>
      </c>
      <c r="F3" s="42"/>
      <c r="G3" s="42"/>
      <c r="H3" s="43" t="s">
        <v>75</v>
      </c>
    </row>
    <row r="6" spans="4:8" ht="15">
      <c r="D6" s="37"/>
      <c r="E6" s="30"/>
      <c r="F6" s="30"/>
      <c r="G6" s="30"/>
      <c r="H6" s="37" t="s">
        <v>25</v>
      </c>
    </row>
    <row r="7" spans="4:8" ht="15">
      <c r="D7" s="37"/>
      <c r="E7" s="30"/>
      <c r="F7" s="30"/>
      <c r="G7" s="30"/>
      <c r="H7" s="37" t="s">
        <v>14</v>
      </c>
    </row>
    <row r="8" spans="4:8" ht="15">
      <c r="D8" s="30"/>
      <c r="E8" s="30"/>
      <c r="F8" s="30"/>
      <c r="G8" s="30"/>
      <c r="H8" s="37" t="s">
        <v>61</v>
      </c>
    </row>
    <row r="12" spans="1:8" ht="15">
      <c r="A12" s="60" t="s">
        <v>26</v>
      </c>
      <c r="B12" s="60"/>
      <c r="C12" s="60"/>
      <c r="D12" s="60"/>
      <c r="E12" s="60"/>
      <c r="F12" s="60"/>
      <c r="G12" s="60"/>
      <c r="H12" s="60"/>
    </row>
    <row r="13" spans="1:8" ht="15">
      <c r="A13" s="60" t="s">
        <v>61</v>
      </c>
      <c r="B13" s="60"/>
      <c r="C13" s="60"/>
      <c r="D13" s="60"/>
      <c r="E13" s="60"/>
      <c r="F13" s="60"/>
      <c r="G13" s="60"/>
      <c r="H13" s="60"/>
    </row>
    <row r="15" spans="1:8" ht="15">
      <c r="A15" s="61" t="s">
        <v>11</v>
      </c>
      <c r="B15" s="62" t="s">
        <v>27</v>
      </c>
      <c r="C15" s="62"/>
      <c r="D15" s="62"/>
      <c r="E15" s="62"/>
      <c r="F15" s="62"/>
      <c r="G15" s="62"/>
      <c r="H15" s="62"/>
    </row>
    <row r="16" spans="1:8" ht="15">
      <c r="A16" s="61"/>
      <c r="B16" s="38">
        <v>2020</v>
      </c>
      <c r="C16" s="38">
        <v>2021</v>
      </c>
      <c r="D16" s="38">
        <v>2022</v>
      </c>
      <c r="E16" s="38">
        <v>2023</v>
      </c>
      <c r="F16" s="38">
        <v>2024</v>
      </c>
      <c r="G16" s="38">
        <v>2025</v>
      </c>
      <c r="H16" s="39">
        <v>2026</v>
      </c>
    </row>
    <row r="17" spans="1:8" ht="1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</row>
    <row r="18" spans="1:8" ht="15">
      <c r="A18" s="63" t="s">
        <v>62</v>
      </c>
      <c r="B18" s="64"/>
      <c r="C18" s="64"/>
      <c r="D18" s="64"/>
      <c r="E18" s="64"/>
      <c r="F18" s="64"/>
      <c r="G18" s="64"/>
      <c r="H18" s="65"/>
    </row>
    <row r="19" spans="1:8" ht="39" customHeight="1">
      <c r="A19" s="7" t="s">
        <v>28</v>
      </c>
      <c r="B19" s="8">
        <f>'прил. 7 (2020) '!K19</f>
        <v>100.92</v>
      </c>
      <c r="C19" s="8">
        <f>'прил. 7 (2021) '!K19</f>
        <v>100.88</v>
      </c>
      <c r="D19" s="8">
        <f>'прил. 7 (2022)'!K15</f>
        <v>100.39</v>
      </c>
      <c r="E19" s="8">
        <f>'прил. 7 (2023)'!K15</f>
        <v>100.49</v>
      </c>
      <c r="F19" s="8">
        <f>'прил. 7 (2024)'!K15</f>
        <v>100.48</v>
      </c>
      <c r="G19" s="8">
        <f>'прил. 7 (2025)'!K15</f>
        <v>100</v>
      </c>
      <c r="H19" s="31">
        <f>'прил. 7 (2026)'!K15</f>
        <v>100</v>
      </c>
    </row>
    <row r="20" spans="1:8" ht="30">
      <c r="A20" s="7" t="s">
        <v>29</v>
      </c>
      <c r="B20" s="9">
        <f>'прил. 7 (2020) '!I19</f>
        <v>106.39</v>
      </c>
      <c r="C20" s="9">
        <f>'прил. 7 (2021) '!I19</f>
        <v>100.3</v>
      </c>
      <c r="D20" s="9">
        <f>'прил. 7 (2022)'!I15</f>
        <v>100.15</v>
      </c>
      <c r="E20" s="9">
        <f>'прил. 7 (2023)'!I15</f>
        <v>100.68</v>
      </c>
      <c r="F20" s="9">
        <f>'прил. 7 (2024)'!I15</f>
        <v>100</v>
      </c>
      <c r="G20" s="9">
        <f>'прил. 7 (2025)'!I15</f>
        <v>100</v>
      </c>
      <c r="H20" s="32">
        <f>'прил. 7 (2026)'!I15</f>
        <v>100</v>
      </c>
    </row>
    <row r="21" spans="1:8" ht="15">
      <c r="A21" s="7" t="s">
        <v>12</v>
      </c>
      <c r="B21" s="9">
        <f aca="true" t="shared" si="0" ref="B21:H21">B20-B19</f>
        <v>5.47</v>
      </c>
      <c r="C21" s="9">
        <f t="shared" si="0"/>
        <v>-0.58</v>
      </c>
      <c r="D21" s="9">
        <f t="shared" si="0"/>
        <v>-0.24</v>
      </c>
      <c r="E21" s="9">
        <f t="shared" si="0"/>
        <v>0.19</v>
      </c>
      <c r="F21" s="9">
        <f t="shared" si="0"/>
        <v>-0.48</v>
      </c>
      <c r="G21" s="9">
        <f t="shared" si="0"/>
        <v>0</v>
      </c>
      <c r="H21" s="9">
        <f t="shared" si="0"/>
        <v>0</v>
      </c>
    </row>
    <row r="22" spans="1:8" ht="15" customHeight="1">
      <c r="A22" s="57" t="s">
        <v>15</v>
      </c>
      <c r="B22" s="58"/>
      <c r="C22" s="58"/>
      <c r="D22" s="58"/>
      <c r="E22" s="58"/>
      <c r="F22" s="58"/>
      <c r="G22" s="58"/>
      <c r="H22" s="59"/>
    </row>
    <row r="23" spans="1:8" ht="30">
      <c r="A23" s="7" t="s">
        <v>30</v>
      </c>
      <c r="B23" s="9">
        <f>'прил. 7 (2020) '!F49</f>
        <v>106.44</v>
      </c>
      <c r="C23" s="9">
        <f>'прил. 7 (2021) '!F44</f>
        <v>100.3</v>
      </c>
      <c r="D23" s="9">
        <f>'прил. 7 (2022)'!F40</f>
        <v>100.15</v>
      </c>
      <c r="E23" s="9">
        <f>'прил. 7 (2023)'!F39</f>
        <v>100.69</v>
      </c>
      <c r="F23" s="9">
        <f>'прил. 7 (2024)'!F39</f>
        <v>100</v>
      </c>
      <c r="G23" s="9">
        <f>'прил. 7 (2025)'!F39</f>
        <v>100</v>
      </c>
      <c r="H23" s="32">
        <f>'прил. 7 (2026)'!F39</f>
        <v>100</v>
      </c>
    </row>
    <row r="24" spans="1:8" ht="15" customHeight="1">
      <c r="A24" s="57" t="s">
        <v>16</v>
      </c>
      <c r="B24" s="58"/>
      <c r="C24" s="58"/>
      <c r="D24" s="58"/>
      <c r="E24" s="58"/>
      <c r="F24" s="58"/>
      <c r="G24" s="58"/>
      <c r="H24" s="59"/>
    </row>
    <row r="25" spans="1:8" ht="30">
      <c r="A25" s="7" t="s">
        <v>31</v>
      </c>
      <c r="B25" s="9">
        <f>'прил. 7 (2020) '!F52</f>
        <v>100</v>
      </c>
      <c r="C25" s="9">
        <f>'прил. 7 (2021) '!F47</f>
        <v>100</v>
      </c>
      <c r="D25" s="9">
        <f>'прил. 7 (2022)'!F43</f>
        <v>100</v>
      </c>
      <c r="E25" s="9">
        <f>'прил. 7 (2023)'!F42</f>
        <v>100</v>
      </c>
      <c r="F25" s="9">
        <f>'прил. 7 (2024)'!F42</f>
        <v>100</v>
      </c>
      <c r="G25" s="9">
        <f>'прил. 7 (2025)'!F42</f>
        <v>100</v>
      </c>
      <c r="H25" s="32">
        <f>'прил. 7 (2026)'!F42</f>
        <v>100</v>
      </c>
    </row>
    <row r="26" ht="15">
      <c r="A26" s="40"/>
    </row>
    <row r="27" ht="15">
      <c r="A27" s="40"/>
    </row>
    <row r="28" ht="15">
      <c r="A28" s="40"/>
    </row>
    <row r="29" spans="1:6" ht="15" hidden="1">
      <c r="A29" s="28" t="s">
        <v>52</v>
      </c>
      <c r="F29" s="36" t="s">
        <v>53</v>
      </c>
    </row>
    <row r="30" ht="15">
      <c r="A30" s="40"/>
    </row>
    <row r="31" ht="15">
      <c r="A31" s="40"/>
    </row>
    <row r="32" ht="15">
      <c r="A32" s="40"/>
    </row>
    <row r="33" ht="15">
      <c r="A33" s="40"/>
    </row>
    <row r="34" ht="15">
      <c r="A34" s="40"/>
    </row>
    <row r="35" ht="15">
      <c r="A35" s="40"/>
    </row>
    <row r="36" ht="15">
      <c r="A36" s="40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2020-02-11T09:51:37Z</cp:lastPrinted>
  <dcterms:created xsi:type="dcterms:W3CDTF">1996-10-08T23:32:33Z</dcterms:created>
  <dcterms:modified xsi:type="dcterms:W3CDTF">2020-02-28T07:16:41Z</dcterms:modified>
  <cp:category/>
  <cp:version/>
  <cp:contentType/>
  <cp:contentStatus/>
</cp:coreProperties>
</file>