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  <sheet name="2018" sheetId="2" r:id="rId2"/>
    <sheet name="2019" sheetId="3" r:id="rId3"/>
    <sheet name="2020" sheetId="4" r:id="rId4"/>
    <sheet name="2021" sheetId="5" r:id="rId5"/>
    <sheet name="Лист3" sheetId="6" r:id="rId6"/>
  </sheets>
  <definedNames/>
  <calcPr fullCalcOnLoad="1" fullPrecision="0"/>
</workbook>
</file>

<file path=xl/sharedStrings.xml><?xml version="1.0" encoding="utf-8"?>
<sst xmlns="http://schemas.openxmlformats.org/spreadsheetml/2006/main" count="515" uniqueCount="70">
  <si>
    <t>Наименование показателя</t>
  </si>
  <si>
    <t>Отклонение</t>
  </si>
  <si>
    <t>2015 год</t>
  </si>
  <si>
    <t>2016 год</t>
  </si>
  <si>
    <t>2017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</si>
  <si>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</si>
  <si>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</si>
  <si>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</si>
  <si>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</si>
  <si>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</si>
  <si>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</si>
  <si>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</si>
  <si>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"Развитие территориального общественного самоуправления</t>
  </si>
  <si>
    <t>Мероприятие № 3</t>
  </si>
  <si>
    <t>Мероприятие № 1</t>
  </si>
  <si>
    <t>Мероприятие № 2</t>
  </si>
  <si>
    <t>2018 год</t>
  </si>
  <si>
    <t>2019 год</t>
  </si>
  <si>
    <t>2020 год</t>
  </si>
  <si>
    <t>Приложение 10</t>
  </si>
  <si>
    <t>Мероприятие № 4</t>
  </si>
  <si>
    <t xml:space="preserve">администрации города Пензы </t>
  </si>
  <si>
    <t>от _____________ № _______</t>
  </si>
  <si>
    <t>в городе Пензе и поддержка местных инициатив на 2015-2021 годы"</t>
  </si>
  <si>
    <t>2021 год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</si>
  <si>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                    на 2015-2021 годы"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</si>
  <si>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"Развитие территориального общественного самоуправления в городе Пензе и поддержка местных инициатив на 2015-2021 годы"</t>
  </si>
  <si>
    <t xml:space="preserve">Приложение № 6 к постановлению </t>
  </si>
  <si>
    <t xml:space="preserve">Приложение № 4 к постановлению </t>
  </si>
  <si>
    <t>Приложение № 8</t>
  </si>
  <si>
    <t xml:space="preserve">самоуправления в городе Пензе и поддержка местных </t>
  </si>
  <si>
    <t>местных инициатив на 2015-2021 годы"</t>
  </si>
  <si>
    <t xml:space="preserve">Расчет планируемой оценки эффективности муниципальной программы города Пензы </t>
  </si>
  <si>
    <t>"Развитие территориального общественного самоуправления в городе Пензе и поддержка местных инициатив на 2015-2021 годы"</t>
  </si>
  <si>
    <t>на 2019 год</t>
  </si>
  <si>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</si>
  <si>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</si>
  <si>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</si>
  <si>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</si>
  <si>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j-го мероприятия</t>
  </si>
  <si>
    <t>Планируемый показатель результативности мероприятия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</si>
  <si>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</si>
  <si>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</si>
  <si>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</si>
  <si>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</si>
  <si>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</si>
  <si>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Муниципальная программа города Пензы "Развитие территориального общественного самоуправления в городе Пензе и поддержка местных инициатив на 2015-2021 годы"</t>
  </si>
  <si>
    <t>Количество учрежденных ТОС</t>
  </si>
  <si>
    <t>ед.</t>
  </si>
  <si>
    <t>х</t>
  </si>
  <si>
    <t>Количество социально значимых мероприятий и акций, проведенных при участии ТОС</t>
  </si>
  <si>
    <t>Количество социально значимых проектов, направленных на развитие территориального общественного самоуправления, реализованных при поддержке бюджета города Пензы</t>
  </si>
  <si>
    <t>Количество социально ориентированных некоммерческих организаций, получателей грантовой поддержки</t>
  </si>
  <si>
    <t>Итоговое значение (по Программе)</t>
  </si>
  <si>
    <t>тыс. руб.</t>
  </si>
  <si>
    <t>Мероприятие программы № 1</t>
  </si>
  <si>
    <t>x</t>
  </si>
  <si>
    <t>Итоговое значение (по мероприятию)</t>
  </si>
  <si>
    <t>Мероприятие программы № 2</t>
  </si>
  <si>
    <t>Мероприятие программы № 3</t>
  </si>
  <si>
    <t>Мероприятие программы № 4</t>
  </si>
  <si>
    <t xml:space="preserve">Приложение № 5 к постановлению </t>
  </si>
  <si>
    <t>Приложение № 9</t>
  </si>
  <si>
    <t>на 2020 год</t>
  </si>
  <si>
    <t xml:space="preserve">Приложение № 7 к постановлению </t>
  </si>
  <si>
    <t>Приложение № 12</t>
  </si>
  <si>
    <t>на 2021 год</t>
  </si>
  <si>
    <t>на 2018 год</t>
  </si>
  <si>
    <t>Приложение № 7</t>
  </si>
  <si>
    <t>от 31.08.2018 № 1617/4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</si>
</sst>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9.5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b/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sz val="9.5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5" fillId="0" borderId="0" xfId="0" applyFont="1" applyAlignment="1">
      <alignment horizontal="right" vertical="distributed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distributed" wrapText="1"/>
    </xf>
    <xf numFmtId="0" fontId="12" fillId="0" borderId="0" xfId="0" applyFont="1" applyAlignment="1">
      <alignment horizontal="right" vertical="distributed" wrapText="1"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" fontId="14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wrapText="1"/>
    </xf>
    <xf numFmtId="0" fontId="2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11" xfId="0" applyFont="1" applyBorder="1" applyAlignment="1">
      <alignment horizontal="center" vertical="top" wrapText="1"/>
    </xf>
    <xf numFmtId="4" fontId="15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vertical="distributed" wrapText="1"/>
    </xf>
    <xf numFmtId="0" fontId="3" fillId="0" borderId="0" xfId="0" applyFont="1" applyAlignment="1">
      <alignment horizontal="right" vertical="distributed" wrapText="1"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385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762375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22</xdr:row>
      <xdr:rowOff>0</xdr:rowOff>
    </xdr:from>
    <xdr:to>
      <xdr:col>0</xdr:col>
      <xdr:colOff>447675</xdr:colOff>
      <xdr:row>23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400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371475</xdr:colOff>
      <xdr:row>26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863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29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3721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</xdr:row>
      <xdr:rowOff>0</xdr:rowOff>
    </xdr:from>
    <xdr:to>
      <xdr:col>0</xdr:col>
      <xdr:colOff>447675</xdr:colOff>
      <xdr:row>26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863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29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3721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7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29</xdr:row>
      <xdr:rowOff>0</xdr:rowOff>
    </xdr:from>
    <xdr:to>
      <xdr:col>0</xdr:col>
      <xdr:colOff>371475</xdr:colOff>
      <xdr:row>29</xdr:row>
      <xdr:rowOff>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29</xdr:row>
      <xdr:rowOff>0</xdr:rowOff>
    </xdr:from>
    <xdr:to>
      <xdr:col>0</xdr:col>
      <xdr:colOff>447675</xdr:colOff>
      <xdr:row>29</xdr:row>
      <xdr:rowOff>0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5340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857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31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857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48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16</xdr:row>
      <xdr:rowOff>28575</xdr:rowOff>
    </xdr:from>
    <xdr:to>
      <xdr:col>4</xdr:col>
      <xdr:colOff>876300</xdr:colOff>
      <xdr:row>17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76825" y="334327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38385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8385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8862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38671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238125</xdr:rowOff>
    </xdr:from>
    <xdr:to>
      <xdr:col>10</xdr:col>
      <xdr:colOff>857250</xdr:colOff>
      <xdr:row>17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44125" y="37909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3" sqref="E3:H3"/>
    </sheetView>
  </sheetViews>
  <sheetFormatPr defaultColWidth="9.140625" defaultRowHeight="12.75"/>
  <cols>
    <col min="1" max="1" width="43.421875" style="1" customWidth="1"/>
    <col min="2" max="8" width="12.7109375" style="1" customWidth="1"/>
    <col min="9" max="16384" width="9.140625" style="1" customWidth="1"/>
  </cols>
  <sheetData>
    <row r="1" spans="5:8" ht="15.75" customHeight="1">
      <c r="E1" s="44" t="s">
        <v>27</v>
      </c>
      <c r="F1" s="44"/>
      <c r="G1" s="44"/>
      <c r="H1" s="46"/>
    </row>
    <row r="2" spans="5:8" ht="15.75" customHeight="1">
      <c r="E2" s="44" t="s">
        <v>21</v>
      </c>
      <c r="F2" s="44"/>
      <c r="G2" s="44"/>
      <c r="H2" s="46"/>
    </row>
    <row r="3" spans="5:8" ht="15.75" customHeight="1">
      <c r="E3" s="44" t="s">
        <v>69</v>
      </c>
      <c r="F3" s="44"/>
      <c r="G3" s="44"/>
      <c r="H3" s="46"/>
    </row>
    <row r="4" ht="12.75" customHeight="1"/>
    <row r="5" spans="2:8" ht="15.75">
      <c r="B5" s="44"/>
      <c r="C5" s="44"/>
      <c r="D5" s="44"/>
      <c r="E5" s="44" t="s">
        <v>19</v>
      </c>
      <c r="F5" s="44"/>
      <c r="G5" s="44"/>
      <c r="H5" s="46"/>
    </row>
    <row r="6" spans="2:8" ht="15.75">
      <c r="B6" s="44" t="s">
        <v>6</v>
      </c>
      <c r="C6" s="44"/>
      <c r="D6" s="44"/>
      <c r="E6" s="44"/>
      <c r="F6" s="44"/>
      <c r="G6" s="44"/>
      <c r="H6" s="46"/>
    </row>
    <row r="7" spans="2:8" ht="15.75">
      <c r="B7" s="44" t="s">
        <v>12</v>
      </c>
      <c r="C7" s="44"/>
      <c r="D7" s="44"/>
      <c r="E7" s="44"/>
      <c r="F7" s="44"/>
      <c r="G7" s="44"/>
      <c r="H7" s="46"/>
    </row>
    <row r="8" spans="2:8" ht="15.75">
      <c r="B8" s="44" t="s">
        <v>23</v>
      </c>
      <c r="C8" s="44"/>
      <c r="D8" s="44"/>
      <c r="E8" s="44"/>
      <c r="F8" s="44"/>
      <c r="G8" s="44"/>
      <c r="H8" s="46"/>
    </row>
    <row r="9" ht="12.75">
      <c r="D9" s="2"/>
    </row>
    <row r="10" spans="1:8" ht="42" customHeight="1">
      <c r="A10" s="47" t="s">
        <v>26</v>
      </c>
      <c r="B10" s="47"/>
      <c r="C10" s="47"/>
      <c r="D10" s="47"/>
      <c r="E10" s="48"/>
      <c r="F10" s="48"/>
      <c r="G10" s="48"/>
      <c r="H10" s="49"/>
    </row>
    <row r="12" spans="1:8" ht="12.75">
      <c r="A12" s="43" t="s">
        <v>0</v>
      </c>
      <c r="B12" s="54" t="s">
        <v>5</v>
      </c>
      <c r="C12" s="55"/>
      <c r="D12" s="55"/>
      <c r="E12" s="52"/>
      <c r="F12" s="52"/>
      <c r="G12" s="52"/>
      <c r="H12" s="53"/>
    </row>
    <row r="13" spans="1:8" ht="12.75">
      <c r="A13" s="43"/>
      <c r="B13" s="3" t="s">
        <v>2</v>
      </c>
      <c r="C13" s="3" t="s">
        <v>3</v>
      </c>
      <c r="D13" s="3" t="s">
        <v>4</v>
      </c>
      <c r="E13" s="4" t="s">
        <v>16</v>
      </c>
      <c r="F13" s="4" t="s">
        <v>17</v>
      </c>
      <c r="G13" s="4" t="s">
        <v>18</v>
      </c>
      <c r="H13" s="4" t="s">
        <v>24</v>
      </c>
    </row>
    <row r="14" spans="1:8" ht="12.75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ht="28.5" customHeight="1">
      <c r="A15" s="50" t="s">
        <v>25</v>
      </c>
      <c r="B15" s="51"/>
      <c r="C15" s="51"/>
      <c r="D15" s="51"/>
      <c r="E15" s="52"/>
      <c r="F15" s="52"/>
      <c r="G15" s="52"/>
      <c r="H15" s="53"/>
    </row>
    <row r="16" spans="1:8" ht="12.75">
      <c r="A16" s="8" t="s">
        <v>8</v>
      </c>
      <c r="B16" s="36">
        <v>37.19</v>
      </c>
      <c r="C16" s="36">
        <v>168.87</v>
      </c>
      <c r="D16" s="36">
        <v>101.55</v>
      </c>
      <c r="E16" s="37">
        <f>'2018'!K25</f>
        <v>150</v>
      </c>
      <c r="F16" s="37">
        <f>'2019'!K25</f>
        <v>107.92</v>
      </c>
      <c r="G16" s="37">
        <f>'2020'!K25</f>
        <v>117.5</v>
      </c>
      <c r="H16" s="37">
        <f>'2021'!K25</f>
        <v>104.17</v>
      </c>
    </row>
    <row r="17" spans="1:8" ht="12.75">
      <c r="A17" s="8" t="s">
        <v>7</v>
      </c>
      <c r="B17" s="36"/>
      <c r="C17" s="36"/>
      <c r="D17" s="36"/>
      <c r="E17" s="45"/>
      <c r="F17" s="45"/>
      <c r="G17" s="45"/>
      <c r="H17" s="45"/>
    </row>
    <row r="18" spans="1:8" ht="12.75">
      <c r="A18" s="8" t="s">
        <v>10</v>
      </c>
      <c r="B18" s="36">
        <f>SUM(B22,B25,B28,B31)</f>
        <v>0</v>
      </c>
      <c r="C18" s="42">
        <f>SUM(C22,C25,C28,C31)</f>
        <v>200</v>
      </c>
      <c r="D18" s="36">
        <f>SUM(D22,D25,D28,D31)</f>
        <v>145.5</v>
      </c>
      <c r="E18" s="37">
        <v>242.67</v>
      </c>
      <c r="F18" s="37">
        <f>F22+F25+F28+F31</f>
        <v>106.07</v>
      </c>
      <c r="G18" s="37">
        <v>143.5</v>
      </c>
      <c r="H18" s="36">
        <f>H22+H25+H28+H31</f>
        <v>100</v>
      </c>
    </row>
    <row r="19" spans="1:8" ht="12.75">
      <c r="A19" s="8" t="s">
        <v>9</v>
      </c>
      <c r="B19" s="36"/>
      <c r="C19" s="42"/>
      <c r="D19" s="36"/>
      <c r="E19" s="45"/>
      <c r="F19" s="45"/>
      <c r="G19" s="45"/>
      <c r="H19" s="36"/>
    </row>
    <row r="20" spans="1:8" ht="12.75">
      <c r="A20" s="8" t="s">
        <v>1</v>
      </c>
      <c r="B20" s="6">
        <f aca="true" t="shared" si="0" ref="B20:H20">B16-B18</f>
        <v>37.19</v>
      </c>
      <c r="C20" s="6">
        <f t="shared" si="0"/>
        <v>-31.13</v>
      </c>
      <c r="D20" s="6">
        <f t="shared" si="0"/>
        <v>-43.95</v>
      </c>
      <c r="E20" s="5">
        <f t="shared" si="0"/>
        <v>-92.67</v>
      </c>
      <c r="F20" s="5">
        <f t="shared" si="0"/>
        <v>1.85000000000001</v>
      </c>
      <c r="G20" s="7">
        <f t="shared" si="0"/>
        <v>-26</v>
      </c>
      <c r="H20" s="5">
        <f t="shared" si="0"/>
        <v>4.17</v>
      </c>
    </row>
    <row r="21" spans="1:8" ht="12.75">
      <c r="A21" s="38" t="s">
        <v>14</v>
      </c>
      <c r="B21" s="38"/>
      <c r="C21" s="38"/>
      <c r="D21" s="38"/>
      <c r="E21" s="39"/>
      <c r="F21" s="39"/>
      <c r="G21" s="39"/>
      <c r="H21" s="56"/>
    </row>
    <row r="22" spans="1:8" ht="12.75">
      <c r="A22" s="8" t="s">
        <v>11</v>
      </c>
      <c r="B22" s="36">
        <v>0</v>
      </c>
      <c r="C22" s="36">
        <v>0</v>
      </c>
      <c r="D22" s="36">
        <v>0</v>
      </c>
      <c r="E22" s="37">
        <f>'2018'!I28</f>
        <v>0</v>
      </c>
      <c r="F22" s="37">
        <f>'2019'!I28</f>
        <v>0</v>
      </c>
      <c r="G22" s="37">
        <f>'2020'!I28</f>
        <v>0</v>
      </c>
      <c r="H22" s="37">
        <f>'2021'!I28</f>
        <v>0</v>
      </c>
    </row>
    <row r="23" spans="1:8" ht="12.75">
      <c r="A23" s="8" t="s">
        <v>9</v>
      </c>
      <c r="B23" s="36"/>
      <c r="C23" s="36"/>
      <c r="D23" s="36"/>
      <c r="E23" s="37"/>
      <c r="F23" s="37"/>
      <c r="G23" s="37"/>
      <c r="H23" s="37"/>
    </row>
    <row r="24" spans="1:8" ht="12.75">
      <c r="A24" s="38" t="s">
        <v>15</v>
      </c>
      <c r="B24" s="38"/>
      <c r="C24" s="38"/>
      <c r="D24" s="38"/>
      <c r="E24" s="39"/>
      <c r="F24" s="39"/>
      <c r="G24" s="39"/>
      <c r="H24" s="11"/>
    </row>
    <row r="25" spans="1:8" ht="12.75">
      <c r="A25" s="8" t="s">
        <v>11</v>
      </c>
      <c r="B25" s="36">
        <v>0</v>
      </c>
      <c r="C25" s="36">
        <v>0</v>
      </c>
      <c r="D25" s="36">
        <v>0</v>
      </c>
      <c r="E25" s="37">
        <f>'2018'!I31</f>
        <v>0</v>
      </c>
      <c r="F25" s="37">
        <f>'2019'!I31</f>
        <v>0</v>
      </c>
      <c r="G25" s="37">
        <f>'2020'!I31</f>
        <v>0</v>
      </c>
      <c r="H25" s="37">
        <f>'2021'!I31</f>
        <v>0</v>
      </c>
    </row>
    <row r="26" spans="1:8" ht="12.75">
      <c r="A26" s="8" t="s">
        <v>9</v>
      </c>
      <c r="B26" s="36"/>
      <c r="C26" s="36"/>
      <c r="D26" s="36"/>
      <c r="E26" s="37"/>
      <c r="F26" s="37"/>
      <c r="G26" s="37"/>
      <c r="H26" s="37"/>
    </row>
    <row r="27" spans="1:8" ht="12.75">
      <c r="A27" s="38" t="s">
        <v>13</v>
      </c>
      <c r="B27" s="38"/>
      <c r="C27" s="38"/>
      <c r="D27" s="38"/>
      <c r="E27" s="39"/>
      <c r="F27" s="39"/>
      <c r="G27" s="39"/>
      <c r="H27" s="11"/>
    </row>
    <row r="28" spans="1:8" ht="12.75">
      <c r="A28" s="8" t="s">
        <v>11</v>
      </c>
      <c r="B28" s="36">
        <v>0</v>
      </c>
      <c r="C28" s="36">
        <v>200</v>
      </c>
      <c r="D28" s="36">
        <v>145.5</v>
      </c>
      <c r="E28" s="37">
        <f>'2018'!I34</f>
        <v>242.67</v>
      </c>
      <c r="F28" s="37">
        <f>'2019'!I34</f>
        <v>97.07</v>
      </c>
      <c r="G28" s="37">
        <f>'2020'!I34</f>
        <v>130.5</v>
      </c>
      <c r="H28" s="36">
        <f>'2021'!I34</f>
        <v>87</v>
      </c>
    </row>
    <row r="29" spans="1:8" ht="12.75">
      <c r="A29" s="8" t="s">
        <v>9</v>
      </c>
      <c r="B29" s="36"/>
      <c r="C29" s="36"/>
      <c r="D29" s="36"/>
      <c r="E29" s="37"/>
      <c r="F29" s="37"/>
      <c r="G29" s="37"/>
      <c r="H29" s="36"/>
    </row>
    <row r="30" spans="1:8" ht="12.75">
      <c r="A30" s="38" t="s">
        <v>20</v>
      </c>
      <c r="B30" s="38"/>
      <c r="C30" s="38"/>
      <c r="D30" s="38"/>
      <c r="E30" s="39"/>
      <c r="F30" s="39"/>
      <c r="G30" s="39"/>
      <c r="H30" s="11"/>
    </row>
    <row r="31" spans="1:8" ht="12.75">
      <c r="A31" s="8" t="s">
        <v>11</v>
      </c>
      <c r="B31" s="36">
        <v>0</v>
      </c>
      <c r="C31" s="36">
        <v>0</v>
      </c>
      <c r="D31" s="36">
        <v>0</v>
      </c>
      <c r="E31" s="37">
        <f>'2018'!I37</f>
        <v>9</v>
      </c>
      <c r="F31" s="37">
        <f>'2019'!I37</f>
        <v>9</v>
      </c>
      <c r="G31" s="37">
        <f>'2020'!I37</f>
        <v>13</v>
      </c>
      <c r="H31" s="40">
        <f>'2021'!I37</f>
        <v>13</v>
      </c>
    </row>
    <row r="32" spans="1:8" ht="12.75">
      <c r="A32" s="8" t="s">
        <v>9</v>
      </c>
      <c r="B32" s="36"/>
      <c r="C32" s="36"/>
      <c r="D32" s="36"/>
      <c r="E32" s="37"/>
      <c r="F32" s="37"/>
      <c r="G32" s="37"/>
      <c r="H32" s="41"/>
    </row>
    <row r="35" spans="1:8" ht="16.5">
      <c r="A35" s="35"/>
      <c r="B35" s="35"/>
      <c r="C35" s="35"/>
      <c r="D35" s="35"/>
      <c r="E35" s="35"/>
      <c r="F35" s="35"/>
      <c r="G35" s="35"/>
      <c r="H35" s="35"/>
    </row>
  </sheetData>
  <sheetProtection/>
  <mergeCells count="59">
    <mergeCell ref="H28:H29"/>
    <mergeCell ref="A15:H15"/>
    <mergeCell ref="F28:F29"/>
    <mergeCell ref="B12:H12"/>
    <mergeCell ref="H16:H17"/>
    <mergeCell ref="H18:H19"/>
    <mergeCell ref="H22:H23"/>
    <mergeCell ref="A21:H21"/>
    <mergeCell ref="H25:H26"/>
    <mergeCell ref="A24:G24"/>
    <mergeCell ref="E1:H1"/>
    <mergeCell ref="E2:H2"/>
    <mergeCell ref="E3:H3"/>
    <mergeCell ref="E5:H5"/>
    <mergeCell ref="B6:H6"/>
    <mergeCell ref="B7:H7"/>
    <mergeCell ref="B8:H8"/>
    <mergeCell ref="A10:H10"/>
    <mergeCell ref="A30:G30"/>
    <mergeCell ref="B31:B32"/>
    <mergeCell ref="C31:C32"/>
    <mergeCell ref="D31:D32"/>
    <mergeCell ref="E31:E32"/>
    <mergeCell ref="F31:F32"/>
    <mergeCell ref="G31:G32"/>
    <mergeCell ref="E28:E29"/>
    <mergeCell ref="E25:E26"/>
    <mergeCell ref="F25:F26"/>
    <mergeCell ref="E22:E23"/>
    <mergeCell ref="F22:F23"/>
    <mergeCell ref="G22:G23"/>
    <mergeCell ref="C22:C23"/>
    <mergeCell ref="D22:D23"/>
    <mergeCell ref="A12:A13"/>
    <mergeCell ref="B5:D5"/>
    <mergeCell ref="G25:G26"/>
    <mergeCell ref="E16:E17"/>
    <mergeCell ref="F16:F17"/>
    <mergeCell ref="G16:G17"/>
    <mergeCell ref="E18:E19"/>
    <mergeCell ref="F18:F19"/>
    <mergeCell ref="G18:G19"/>
    <mergeCell ref="B22:B23"/>
    <mergeCell ref="B16:B17"/>
    <mergeCell ref="C16:C17"/>
    <mergeCell ref="D16:D17"/>
    <mergeCell ref="B18:B19"/>
    <mergeCell ref="C18:C19"/>
    <mergeCell ref="D18:D19"/>
    <mergeCell ref="A35:H35"/>
    <mergeCell ref="C28:C29"/>
    <mergeCell ref="B28:B29"/>
    <mergeCell ref="D28:D29"/>
    <mergeCell ref="B25:B26"/>
    <mergeCell ref="C25:C26"/>
    <mergeCell ref="D25:D26"/>
    <mergeCell ref="G28:G29"/>
    <mergeCell ref="A27:G27"/>
    <mergeCell ref="H31:H32"/>
  </mergeCells>
  <printOptions horizontalCentered="1"/>
  <pageMargins left="0.35433070866141736" right="0.35433070866141736" top="0.984251968503937" bottom="0.1968503937007874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">
      <selection activeCell="A12" sqref="A12:K12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73" t="s">
        <v>28</v>
      </c>
      <c r="I1" s="73"/>
      <c r="J1" s="73"/>
      <c r="K1" s="73"/>
    </row>
    <row r="2" spans="8:11" ht="15.75">
      <c r="H2" s="73" t="s">
        <v>21</v>
      </c>
      <c r="I2" s="73"/>
      <c r="J2" s="73"/>
      <c r="K2" s="73"/>
    </row>
    <row r="3" spans="8:11" ht="15.75">
      <c r="H3" s="73" t="s">
        <v>22</v>
      </c>
      <c r="I3" s="73"/>
      <c r="J3" s="73"/>
      <c r="K3" s="73"/>
    </row>
    <row r="5" spans="6:11" ht="12.75" customHeight="1">
      <c r="F5" s="69" t="s">
        <v>68</v>
      </c>
      <c r="G5" s="69"/>
      <c r="H5" s="69"/>
      <c r="I5" s="69"/>
      <c r="J5" s="69"/>
      <c r="K5" s="69"/>
    </row>
    <row r="6" spans="6:12" ht="12.75" customHeight="1">
      <c r="F6" s="15"/>
      <c r="G6" s="15"/>
      <c r="H6" s="69" t="s">
        <v>6</v>
      </c>
      <c r="I6" s="69"/>
      <c r="J6" s="69"/>
      <c r="K6" s="69"/>
      <c r="L6" s="16"/>
    </row>
    <row r="7" spans="6:12" ht="12.75" customHeight="1">
      <c r="F7" s="15"/>
      <c r="G7" s="69" t="s">
        <v>12</v>
      </c>
      <c r="H7" s="69"/>
      <c r="I7" s="69"/>
      <c r="J7" s="69"/>
      <c r="K7" s="69"/>
      <c r="L7" s="16"/>
    </row>
    <row r="8" spans="6:12" ht="12.75" customHeight="1">
      <c r="F8" s="15"/>
      <c r="G8" s="14"/>
      <c r="H8" s="69" t="s">
        <v>30</v>
      </c>
      <c r="I8" s="70"/>
      <c r="J8" s="70"/>
      <c r="K8" s="70"/>
      <c r="L8" s="16"/>
    </row>
    <row r="9" spans="6:11" ht="13.5" customHeight="1">
      <c r="F9" s="15"/>
      <c r="G9" s="69" t="s">
        <v>31</v>
      </c>
      <c r="H9" s="69"/>
      <c r="I9" s="69"/>
      <c r="J9" s="69"/>
      <c r="K9" s="69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>
      <c r="A12" s="71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">
      <c r="A13" s="71" t="s">
        <v>67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72" t="s">
        <v>35</v>
      </c>
      <c r="B15" s="72" t="s">
        <v>36</v>
      </c>
      <c r="C15" s="67" t="s">
        <v>37</v>
      </c>
      <c r="D15" s="67" t="s">
        <v>38</v>
      </c>
      <c r="E15" s="67" t="s">
        <v>39</v>
      </c>
      <c r="F15" s="67" t="s">
        <v>40</v>
      </c>
      <c r="G15" s="68" t="s">
        <v>41</v>
      </c>
      <c r="H15" s="67" t="s">
        <v>42</v>
      </c>
      <c r="I15" s="67" t="s">
        <v>43</v>
      </c>
      <c r="J15" s="67" t="s">
        <v>44</v>
      </c>
      <c r="K15" s="67" t="s">
        <v>45</v>
      </c>
    </row>
    <row r="16" spans="1:11" ht="33.75" customHeight="1">
      <c r="A16" s="72"/>
      <c r="B16" s="72"/>
      <c r="C16" s="67"/>
      <c r="D16" s="67"/>
      <c r="E16" s="67"/>
      <c r="F16" s="67"/>
      <c r="G16" s="68"/>
      <c r="H16" s="67"/>
      <c r="I16" s="67"/>
      <c r="J16" s="67"/>
      <c r="K16" s="67"/>
    </row>
    <row r="17" spans="1:11" ht="18.75" customHeight="1">
      <c r="A17" s="72"/>
      <c r="B17" s="72"/>
      <c r="C17" s="67"/>
      <c r="D17" s="67"/>
      <c r="E17" s="67"/>
      <c r="F17" s="67"/>
      <c r="G17" s="68"/>
      <c r="H17" s="67"/>
      <c r="I17" s="67"/>
      <c r="J17" s="67"/>
      <c r="K17" s="67"/>
    </row>
    <row r="18" spans="1:11" ht="60" customHeight="1">
      <c r="A18" s="72"/>
      <c r="B18" s="72"/>
      <c r="C18" s="67"/>
      <c r="D18" s="67"/>
      <c r="E18" s="67"/>
      <c r="F18" s="67"/>
      <c r="G18" s="68"/>
      <c r="H18" s="67"/>
      <c r="I18" s="67"/>
      <c r="J18" s="67"/>
      <c r="K18" s="67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22" t="s">
        <v>47</v>
      </c>
      <c r="B21" s="23" t="s">
        <v>48</v>
      </c>
      <c r="C21" s="24">
        <v>12</v>
      </c>
      <c r="D21" s="24">
        <v>16</v>
      </c>
      <c r="E21" s="23" t="s">
        <v>49</v>
      </c>
      <c r="F21" s="23" t="s">
        <v>49</v>
      </c>
      <c r="G21" s="25" t="s">
        <v>49</v>
      </c>
      <c r="H21" s="23" t="s">
        <v>49</v>
      </c>
      <c r="I21" s="23" t="s">
        <v>49</v>
      </c>
      <c r="J21" s="26">
        <f>IF(C21&lt;D21,D21/C21,C21/D21)*100</f>
        <v>133.33</v>
      </c>
      <c r="K21" s="23" t="s">
        <v>49</v>
      </c>
    </row>
    <row r="22" spans="1:11" ht="25.5">
      <c r="A22" s="27" t="s">
        <v>50</v>
      </c>
      <c r="B22" s="23" t="s">
        <v>48</v>
      </c>
      <c r="C22" s="24">
        <v>120</v>
      </c>
      <c r="D22" s="24">
        <v>120</v>
      </c>
      <c r="E22" s="23" t="s">
        <v>49</v>
      </c>
      <c r="F22" s="23" t="s">
        <v>49</v>
      </c>
      <c r="G22" s="25" t="s">
        <v>49</v>
      </c>
      <c r="H22" s="23" t="s">
        <v>49</v>
      </c>
      <c r="I22" s="23" t="s">
        <v>49</v>
      </c>
      <c r="J22" s="26">
        <f>IF(C22&lt;D22,D22/C22,C22/D22)*100</f>
        <v>100</v>
      </c>
      <c r="K22" s="23" t="s">
        <v>49</v>
      </c>
    </row>
    <row r="23" spans="1:11" ht="42.75" customHeight="1">
      <c r="A23" s="22" t="s">
        <v>51</v>
      </c>
      <c r="B23" s="23" t="s">
        <v>48</v>
      </c>
      <c r="C23" s="24">
        <v>12</v>
      </c>
      <c r="D23" s="24">
        <v>32</v>
      </c>
      <c r="E23" s="23" t="s">
        <v>49</v>
      </c>
      <c r="F23" s="23" t="s">
        <v>49</v>
      </c>
      <c r="G23" s="25" t="s">
        <v>49</v>
      </c>
      <c r="H23" s="23" t="s">
        <v>49</v>
      </c>
      <c r="I23" s="23" t="s">
        <v>49</v>
      </c>
      <c r="J23" s="26">
        <f>IF(C23&lt;D23,D23/C23,C23/D23)*100</f>
        <v>266.67</v>
      </c>
      <c r="K23" s="23" t="s">
        <v>49</v>
      </c>
    </row>
    <row r="24" spans="1:11" ht="24">
      <c r="A24" s="28" t="s">
        <v>52</v>
      </c>
      <c r="B24" s="23" t="s">
        <v>48</v>
      </c>
      <c r="C24" s="24">
        <v>0</v>
      </c>
      <c r="D24" s="24">
        <v>5</v>
      </c>
      <c r="E24" s="23" t="s">
        <v>49</v>
      </c>
      <c r="F24" s="23" t="s">
        <v>49</v>
      </c>
      <c r="G24" s="25" t="s">
        <v>49</v>
      </c>
      <c r="H24" s="23" t="s">
        <v>49</v>
      </c>
      <c r="I24" s="23" t="s">
        <v>49</v>
      </c>
      <c r="J24" s="26">
        <v>100</v>
      </c>
      <c r="K24" s="23" t="s">
        <v>49</v>
      </c>
    </row>
    <row r="25" spans="1:11" ht="25.5">
      <c r="A25" s="29" t="s">
        <v>53</v>
      </c>
      <c r="B25" s="23" t="s">
        <v>54</v>
      </c>
      <c r="C25" s="23" t="s">
        <v>49</v>
      </c>
      <c r="D25" s="23" t="s">
        <v>49</v>
      </c>
      <c r="E25" s="23" t="s">
        <v>49</v>
      </c>
      <c r="F25" s="23" t="s">
        <v>49</v>
      </c>
      <c r="G25" s="30">
        <f>G34+G37</f>
        <v>17500</v>
      </c>
      <c r="H25" s="23" t="s">
        <v>49</v>
      </c>
      <c r="I25" s="23" t="s">
        <v>49</v>
      </c>
      <c r="J25" s="23" t="s">
        <v>49</v>
      </c>
      <c r="K25" s="26">
        <f>AVERAGE(J21:J24)</f>
        <v>150</v>
      </c>
    </row>
    <row r="26" spans="1:11" ht="12.75">
      <c r="A26" s="58" t="s">
        <v>55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22" t="s">
        <v>47</v>
      </c>
      <c r="B27" s="23" t="s">
        <v>48</v>
      </c>
      <c r="C27" s="23">
        <v>12</v>
      </c>
      <c r="D27" s="23">
        <v>16</v>
      </c>
      <c r="E27" s="30">
        <f>IF(C27&lt;D27,D27/C27,C27/D27)*100</f>
        <v>133.33</v>
      </c>
      <c r="F27" s="23"/>
      <c r="G27" s="25" t="s">
        <v>56</v>
      </c>
      <c r="H27" s="23" t="s">
        <v>56</v>
      </c>
      <c r="I27" s="23"/>
      <c r="J27" s="23"/>
      <c r="K27" s="23"/>
    </row>
    <row r="28" spans="1:11" ht="12.75">
      <c r="A28" s="31" t="s">
        <v>57</v>
      </c>
      <c r="B28" s="23"/>
      <c r="C28" s="23" t="s">
        <v>49</v>
      </c>
      <c r="D28" s="23" t="s">
        <v>49</v>
      </c>
      <c r="E28" s="23" t="s">
        <v>49</v>
      </c>
      <c r="F28" s="30">
        <f>AVERAGE(E26:E27)</f>
        <v>133.33</v>
      </c>
      <c r="G28" s="25">
        <v>0</v>
      </c>
      <c r="H28" s="26">
        <f>G28/G25</f>
        <v>0</v>
      </c>
      <c r="I28" s="26">
        <f>F28*H28</f>
        <v>0</v>
      </c>
      <c r="J28" s="23" t="s">
        <v>49</v>
      </c>
      <c r="K28" s="23" t="s">
        <v>49</v>
      </c>
    </row>
    <row r="29" spans="1:11" ht="12.75">
      <c r="A29" s="59" t="s">
        <v>58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5.5">
      <c r="A30" s="27" t="s">
        <v>50</v>
      </c>
      <c r="B30" s="23" t="s">
        <v>48</v>
      </c>
      <c r="C30" s="23">
        <v>120</v>
      </c>
      <c r="D30" s="23">
        <v>120</v>
      </c>
      <c r="E30" s="30">
        <f>IF(C30&lt;D30,D30/C30,C30/D30)*100</f>
        <v>100</v>
      </c>
      <c r="F30" s="23" t="s">
        <v>56</v>
      </c>
      <c r="G30" s="25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</row>
    <row r="31" spans="1:11" ht="12.75">
      <c r="A31" s="31" t="s">
        <v>57</v>
      </c>
      <c r="B31" s="31"/>
      <c r="C31" s="23" t="s">
        <v>49</v>
      </c>
      <c r="D31" s="23" t="s">
        <v>49</v>
      </c>
      <c r="E31" s="23" t="s">
        <v>49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49</v>
      </c>
      <c r="K31" s="23" t="s">
        <v>49</v>
      </c>
    </row>
    <row r="32" spans="1:11" ht="12.75">
      <c r="A32" s="61" t="s">
        <v>59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51">
      <c r="A33" s="22" t="s">
        <v>51</v>
      </c>
      <c r="B33" s="23" t="s">
        <v>48</v>
      </c>
      <c r="C33" s="23">
        <v>12</v>
      </c>
      <c r="D33" s="23">
        <v>32</v>
      </c>
      <c r="E33" s="30">
        <f>IF(C33&lt;D33,D33/C33,C33/D33)*100</f>
        <v>266.67</v>
      </c>
      <c r="F33" s="23" t="s">
        <v>56</v>
      </c>
      <c r="G33" s="25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</row>
    <row r="34" spans="1:11" ht="12.75">
      <c r="A34" s="31" t="s">
        <v>57</v>
      </c>
      <c r="B34" s="31"/>
      <c r="C34" s="23" t="s">
        <v>49</v>
      </c>
      <c r="D34" s="23" t="s">
        <v>49</v>
      </c>
      <c r="E34" s="23" t="s">
        <v>49</v>
      </c>
      <c r="F34" s="30">
        <f>AVERAGE(E32:E33)</f>
        <v>266.67</v>
      </c>
      <c r="G34" s="25">
        <v>16000</v>
      </c>
      <c r="H34" s="26">
        <f>G34/G25</f>
        <v>0.91</v>
      </c>
      <c r="I34" s="26">
        <f>F34*H34</f>
        <v>242.67</v>
      </c>
      <c r="J34" s="23" t="s">
        <v>49</v>
      </c>
      <c r="K34" s="23" t="s">
        <v>49</v>
      </c>
    </row>
    <row r="35" spans="1:11" ht="12.75">
      <c r="A35" s="63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24">
      <c r="A36" s="32" t="s">
        <v>52</v>
      </c>
      <c r="B36" s="23" t="s">
        <v>48</v>
      </c>
      <c r="C36" s="23">
        <v>0</v>
      </c>
      <c r="D36" s="23">
        <v>5</v>
      </c>
      <c r="E36" s="30">
        <v>100</v>
      </c>
      <c r="F36" s="23" t="s">
        <v>56</v>
      </c>
      <c r="G36" s="25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</row>
    <row r="37" spans="1:11" ht="12.75">
      <c r="A37" s="31" t="s">
        <v>57</v>
      </c>
      <c r="B37" s="31"/>
      <c r="C37" s="23" t="s">
        <v>49</v>
      </c>
      <c r="D37" s="23" t="s">
        <v>49</v>
      </c>
      <c r="E37" s="23" t="s">
        <v>49</v>
      </c>
      <c r="F37" s="30">
        <f>AVERAGE(E35:E36)</f>
        <v>100</v>
      </c>
      <c r="G37" s="25">
        <v>1500</v>
      </c>
      <c r="H37" s="26">
        <f>G37/G25</f>
        <v>0.09</v>
      </c>
      <c r="I37" s="26">
        <f>F37*H37</f>
        <v>9</v>
      </c>
      <c r="J37" s="23" t="s">
        <v>49</v>
      </c>
      <c r="K37" s="23" t="s">
        <v>49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H1:K1"/>
    <mergeCell ref="H2:K2"/>
    <mergeCell ref="H3:K3"/>
    <mergeCell ref="F5:K5"/>
    <mergeCell ref="H6:K6"/>
    <mergeCell ref="G7:K7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A20:K20"/>
    <mergeCell ref="A26:K26"/>
    <mergeCell ref="A29:K29"/>
    <mergeCell ref="A32:K32"/>
    <mergeCell ref="A35:K35"/>
    <mergeCell ref="A40:K40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">
      <selection activeCell="I28" sqref="I28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73" t="s">
        <v>28</v>
      </c>
      <c r="I1" s="73"/>
      <c r="J1" s="73"/>
      <c r="K1" s="73"/>
    </row>
    <row r="2" spans="8:11" ht="15.75">
      <c r="H2" s="73" t="s">
        <v>21</v>
      </c>
      <c r="I2" s="73"/>
      <c r="J2" s="73"/>
      <c r="K2" s="73"/>
    </row>
    <row r="3" spans="8:11" ht="15.75">
      <c r="H3" s="73" t="s">
        <v>22</v>
      </c>
      <c r="I3" s="73"/>
      <c r="J3" s="73"/>
      <c r="K3" s="73"/>
    </row>
    <row r="5" spans="6:11" ht="12.75" customHeight="1">
      <c r="F5" s="69" t="s">
        <v>29</v>
      </c>
      <c r="G5" s="69"/>
      <c r="H5" s="69"/>
      <c r="I5" s="69"/>
      <c r="J5" s="69"/>
      <c r="K5" s="69"/>
    </row>
    <row r="6" spans="6:12" ht="12.75" customHeight="1">
      <c r="F6" s="15"/>
      <c r="G6" s="15"/>
      <c r="H6" s="69" t="s">
        <v>6</v>
      </c>
      <c r="I6" s="69"/>
      <c r="J6" s="69"/>
      <c r="K6" s="69"/>
      <c r="L6" s="16"/>
    </row>
    <row r="7" spans="6:12" ht="12.75" customHeight="1">
      <c r="F7" s="15"/>
      <c r="G7" s="69" t="s">
        <v>12</v>
      </c>
      <c r="H7" s="69"/>
      <c r="I7" s="69"/>
      <c r="J7" s="69"/>
      <c r="K7" s="69"/>
      <c r="L7" s="16"/>
    </row>
    <row r="8" spans="6:12" ht="12.75" customHeight="1">
      <c r="F8" s="15"/>
      <c r="G8" s="14"/>
      <c r="H8" s="69" t="s">
        <v>30</v>
      </c>
      <c r="I8" s="70"/>
      <c r="J8" s="70"/>
      <c r="K8" s="70"/>
      <c r="L8" s="16"/>
    </row>
    <row r="9" spans="6:11" ht="13.5" customHeight="1">
      <c r="F9" s="15"/>
      <c r="G9" s="69" t="s">
        <v>31</v>
      </c>
      <c r="H9" s="69"/>
      <c r="I9" s="69"/>
      <c r="J9" s="69"/>
      <c r="K9" s="69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>
      <c r="A12" s="71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">
      <c r="A13" s="71" t="s">
        <v>34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72" t="s">
        <v>35</v>
      </c>
      <c r="B15" s="72" t="s">
        <v>36</v>
      </c>
      <c r="C15" s="67" t="s">
        <v>37</v>
      </c>
      <c r="D15" s="67" t="s">
        <v>38</v>
      </c>
      <c r="E15" s="67" t="s">
        <v>39</v>
      </c>
      <c r="F15" s="67" t="s">
        <v>40</v>
      </c>
      <c r="G15" s="68" t="s">
        <v>41</v>
      </c>
      <c r="H15" s="67" t="s">
        <v>42</v>
      </c>
      <c r="I15" s="67" t="s">
        <v>43</v>
      </c>
      <c r="J15" s="67" t="s">
        <v>44</v>
      </c>
      <c r="K15" s="67" t="s">
        <v>45</v>
      </c>
    </row>
    <row r="16" spans="1:11" ht="33.75" customHeight="1">
      <c r="A16" s="72"/>
      <c r="B16" s="72"/>
      <c r="C16" s="67"/>
      <c r="D16" s="67"/>
      <c r="E16" s="67"/>
      <c r="F16" s="67"/>
      <c r="G16" s="68"/>
      <c r="H16" s="67"/>
      <c r="I16" s="67"/>
      <c r="J16" s="67"/>
      <c r="K16" s="67"/>
    </row>
    <row r="17" spans="1:11" ht="18.75" customHeight="1">
      <c r="A17" s="72"/>
      <c r="B17" s="72"/>
      <c r="C17" s="67"/>
      <c r="D17" s="67"/>
      <c r="E17" s="67"/>
      <c r="F17" s="67"/>
      <c r="G17" s="68"/>
      <c r="H17" s="67"/>
      <c r="I17" s="67"/>
      <c r="J17" s="67"/>
      <c r="K17" s="67"/>
    </row>
    <row r="18" spans="1:11" ht="60" customHeight="1">
      <c r="A18" s="72"/>
      <c r="B18" s="72"/>
      <c r="C18" s="67"/>
      <c r="D18" s="67"/>
      <c r="E18" s="67"/>
      <c r="F18" s="67"/>
      <c r="G18" s="68"/>
      <c r="H18" s="67"/>
      <c r="I18" s="67"/>
      <c r="J18" s="67"/>
      <c r="K18" s="67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22" t="s">
        <v>47</v>
      </c>
      <c r="B21" s="23" t="s">
        <v>48</v>
      </c>
      <c r="C21" s="24">
        <v>16</v>
      </c>
      <c r="D21" s="24">
        <v>20</v>
      </c>
      <c r="E21" s="23" t="s">
        <v>49</v>
      </c>
      <c r="F21" s="23" t="s">
        <v>49</v>
      </c>
      <c r="G21" s="25" t="s">
        <v>49</v>
      </c>
      <c r="H21" s="23" t="s">
        <v>49</v>
      </c>
      <c r="I21" s="23" t="s">
        <v>49</v>
      </c>
      <c r="J21" s="26">
        <f>IF(C21&lt;D21,D21/C21,C21/D21)*100</f>
        <v>125</v>
      </c>
      <c r="K21" s="23" t="s">
        <v>49</v>
      </c>
    </row>
    <row r="22" spans="1:11" ht="25.5">
      <c r="A22" s="27" t="s">
        <v>50</v>
      </c>
      <c r="B22" s="23" t="s">
        <v>48</v>
      </c>
      <c r="C22" s="24">
        <v>120</v>
      </c>
      <c r="D22" s="24">
        <v>120</v>
      </c>
      <c r="E22" s="23" t="s">
        <v>49</v>
      </c>
      <c r="F22" s="23" t="s">
        <v>49</v>
      </c>
      <c r="G22" s="25" t="s">
        <v>49</v>
      </c>
      <c r="H22" s="23" t="s">
        <v>49</v>
      </c>
      <c r="I22" s="23" t="s">
        <v>49</v>
      </c>
      <c r="J22" s="26">
        <f>IF(C22&lt;D22,D22/C22,C22/D22)*100</f>
        <v>100</v>
      </c>
      <c r="K22" s="23" t="s">
        <v>49</v>
      </c>
    </row>
    <row r="23" spans="1:11" ht="42.75" customHeight="1">
      <c r="A23" s="22" t="s">
        <v>51</v>
      </c>
      <c r="B23" s="23" t="s">
        <v>48</v>
      </c>
      <c r="C23" s="24">
        <v>32</v>
      </c>
      <c r="D23" s="24">
        <v>30</v>
      </c>
      <c r="E23" s="23" t="s">
        <v>49</v>
      </c>
      <c r="F23" s="23" t="s">
        <v>49</v>
      </c>
      <c r="G23" s="25" t="s">
        <v>49</v>
      </c>
      <c r="H23" s="23" t="s">
        <v>49</v>
      </c>
      <c r="I23" s="23" t="s">
        <v>49</v>
      </c>
      <c r="J23" s="26">
        <f>IF(C23&lt;D23,D23/C23,C23/D23)*100</f>
        <v>106.67</v>
      </c>
      <c r="K23" s="23" t="s">
        <v>49</v>
      </c>
    </row>
    <row r="24" spans="1:11" ht="24">
      <c r="A24" s="28" t="s">
        <v>52</v>
      </c>
      <c r="B24" s="23" t="s">
        <v>48</v>
      </c>
      <c r="C24" s="24">
        <v>5</v>
      </c>
      <c r="D24" s="24">
        <v>5</v>
      </c>
      <c r="E24" s="23" t="s">
        <v>49</v>
      </c>
      <c r="F24" s="23" t="s">
        <v>49</v>
      </c>
      <c r="G24" s="25" t="s">
        <v>49</v>
      </c>
      <c r="H24" s="23" t="s">
        <v>49</v>
      </c>
      <c r="I24" s="23" t="s">
        <v>49</v>
      </c>
      <c r="J24" s="26">
        <f>IF(C24&lt;D24,D24/C24,C24/D24)*100</f>
        <v>100</v>
      </c>
      <c r="K24" s="23" t="s">
        <v>49</v>
      </c>
    </row>
    <row r="25" spans="1:11" ht="25.5">
      <c r="A25" s="29" t="s">
        <v>53</v>
      </c>
      <c r="B25" s="23" t="s">
        <v>54</v>
      </c>
      <c r="C25" s="23" t="s">
        <v>49</v>
      </c>
      <c r="D25" s="23" t="s">
        <v>49</v>
      </c>
      <c r="E25" s="23" t="s">
        <v>49</v>
      </c>
      <c r="F25" s="23" t="s">
        <v>49</v>
      </c>
      <c r="G25" s="30">
        <v>16500</v>
      </c>
      <c r="H25" s="23" t="s">
        <v>49</v>
      </c>
      <c r="I25" s="23" t="s">
        <v>49</v>
      </c>
      <c r="J25" s="23" t="s">
        <v>49</v>
      </c>
      <c r="K25" s="26">
        <f>AVERAGE(J21:J24)</f>
        <v>107.92</v>
      </c>
    </row>
    <row r="26" spans="1:11" ht="12.75">
      <c r="A26" s="58" t="s">
        <v>55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22" t="s">
        <v>47</v>
      </c>
      <c r="B27" s="23" t="s">
        <v>48</v>
      </c>
      <c r="C27" s="23">
        <v>16</v>
      </c>
      <c r="D27" s="23">
        <v>20</v>
      </c>
      <c r="E27" s="30">
        <f>IF(C27&lt;D27,D27/C27,C27/D27)*100</f>
        <v>125</v>
      </c>
      <c r="F27" s="23"/>
      <c r="G27" s="25" t="s">
        <v>56</v>
      </c>
      <c r="H27" s="23" t="s">
        <v>56</v>
      </c>
      <c r="I27" s="23"/>
      <c r="J27" s="23"/>
      <c r="K27" s="23"/>
    </row>
    <row r="28" spans="1:11" ht="12.75">
      <c r="A28" s="31" t="s">
        <v>57</v>
      </c>
      <c r="B28" s="23"/>
      <c r="C28" s="23" t="s">
        <v>49</v>
      </c>
      <c r="D28" s="23" t="s">
        <v>49</v>
      </c>
      <c r="E28" s="23" t="s">
        <v>49</v>
      </c>
      <c r="F28" s="30">
        <f>AVERAGE(E26:E27)</f>
        <v>125</v>
      </c>
      <c r="G28" s="25">
        <v>0</v>
      </c>
      <c r="H28" s="26">
        <f>G28/G25</f>
        <v>0</v>
      </c>
      <c r="I28" s="26">
        <f>F28*H28</f>
        <v>0</v>
      </c>
      <c r="J28" s="23" t="s">
        <v>49</v>
      </c>
      <c r="K28" s="23" t="s">
        <v>49</v>
      </c>
    </row>
    <row r="29" spans="1:11" ht="12.75">
      <c r="A29" s="59" t="s">
        <v>58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5.5">
      <c r="A30" s="27" t="s">
        <v>50</v>
      </c>
      <c r="B30" s="23" t="s">
        <v>48</v>
      </c>
      <c r="C30" s="23">
        <v>120</v>
      </c>
      <c r="D30" s="23">
        <v>120</v>
      </c>
      <c r="E30" s="30">
        <f>IF(C30&lt;D30,D30/C30,C30/D30)*100</f>
        <v>100</v>
      </c>
      <c r="F30" s="23" t="s">
        <v>56</v>
      </c>
      <c r="G30" s="25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</row>
    <row r="31" spans="1:11" ht="12.75">
      <c r="A31" s="31" t="s">
        <v>57</v>
      </c>
      <c r="B31" s="31"/>
      <c r="C31" s="23" t="s">
        <v>49</v>
      </c>
      <c r="D31" s="23" t="s">
        <v>49</v>
      </c>
      <c r="E31" s="23" t="s">
        <v>49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49</v>
      </c>
      <c r="K31" s="23" t="s">
        <v>49</v>
      </c>
    </row>
    <row r="32" spans="1:11" ht="12.75">
      <c r="A32" s="61" t="s">
        <v>59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51">
      <c r="A33" s="22" t="s">
        <v>51</v>
      </c>
      <c r="B33" s="23" t="s">
        <v>48</v>
      </c>
      <c r="C33" s="23">
        <v>32</v>
      </c>
      <c r="D33" s="23">
        <v>30</v>
      </c>
      <c r="E33" s="30">
        <f>IF(C33&lt;D33,D33/C33,C33/D33)*100</f>
        <v>106.67</v>
      </c>
      <c r="F33" s="23" t="s">
        <v>56</v>
      </c>
      <c r="G33" s="25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</row>
    <row r="34" spans="1:11" ht="12.75">
      <c r="A34" s="31" t="s">
        <v>57</v>
      </c>
      <c r="B34" s="31"/>
      <c r="C34" s="23" t="s">
        <v>49</v>
      </c>
      <c r="D34" s="23" t="s">
        <v>49</v>
      </c>
      <c r="E34" s="23" t="s">
        <v>49</v>
      </c>
      <c r="F34" s="30">
        <f>AVERAGE(E32:E33)</f>
        <v>106.67</v>
      </c>
      <c r="G34" s="25">
        <v>15000</v>
      </c>
      <c r="H34" s="26">
        <f>G34/G25</f>
        <v>0.91</v>
      </c>
      <c r="I34" s="26">
        <f>F34*H34</f>
        <v>97.07</v>
      </c>
      <c r="J34" s="23" t="s">
        <v>49</v>
      </c>
      <c r="K34" s="23" t="s">
        <v>49</v>
      </c>
    </row>
    <row r="35" spans="1:11" ht="12.75">
      <c r="A35" s="63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24">
      <c r="A36" s="32" t="s">
        <v>52</v>
      </c>
      <c r="B36" s="23" t="s">
        <v>48</v>
      </c>
      <c r="C36" s="23">
        <v>5</v>
      </c>
      <c r="D36" s="23">
        <v>5</v>
      </c>
      <c r="E36" s="30">
        <f>IF(C36&lt;D36,D36/C36,C36/D36)*100</f>
        <v>100</v>
      </c>
      <c r="F36" s="23" t="s">
        <v>56</v>
      </c>
      <c r="G36" s="25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</row>
    <row r="37" spans="1:11" ht="12.75">
      <c r="A37" s="31" t="s">
        <v>57</v>
      </c>
      <c r="B37" s="31"/>
      <c r="C37" s="23" t="s">
        <v>49</v>
      </c>
      <c r="D37" s="23" t="s">
        <v>49</v>
      </c>
      <c r="E37" s="23" t="s">
        <v>49</v>
      </c>
      <c r="F37" s="30">
        <f>AVERAGE(E35:E36)</f>
        <v>100</v>
      </c>
      <c r="G37" s="25">
        <v>1500</v>
      </c>
      <c r="H37" s="26">
        <f>G37/G25</f>
        <v>0.09</v>
      </c>
      <c r="I37" s="26">
        <f>F37*H37</f>
        <v>9</v>
      </c>
      <c r="J37" s="23" t="s">
        <v>49</v>
      </c>
      <c r="K37" s="23" t="s">
        <v>49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H1:K1"/>
    <mergeCell ref="H2:K2"/>
    <mergeCell ref="H3:K3"/>
    <mergeCell ref="F5:K5"/>
    <mergeCell ref="H6:K6"/>
    <mergeCell ref="G7:K7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A20:K20"/>
    <mergeCell ref="A26:K26"/>
    <mergeCell ref="A29:K29"/>
    <mergeCell ref="A32:K32"/>
    <mergeCell ref="A35:K35"/>
    <mergeCell ref="A40:K40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73" t="s">
        <v>61</v>
      </c>
      <c r="I1" s="73"/>
      <c r="J1" s="73"/>
      <c r="K1" s="73"/>
    </row>
    <row r="2" spans="8:11" ht="15.75">
      <c r="H2" s="73" t="s">
        <v>21</v>
      </c>
      <c r="I2" s="73"/>
      <c r="J2" s="73"/>
      <c r="K2" s="73"/>
    </row>
    <row r="3" spans="8:11" ht="15.75">
      <c r="H3" s="73" t="s">
        <v>22</v>
      </c>
      <c r="I3" s="73"/>
      <c r="J3" s="73"/>
      <c r="K3" s="73"/>
    </row>
    <row r="5" spans="6:11" ht="12.75" customHeight="1">
      <c r="F5" s="69" t="s">
        <v>62</v>
      </c>
      <c r="G5" s="69"/>
      <c r="H5" s="69"/>
      <c r="I5" s="69"/>
      <c r="J5" s="69"/>
      <c r="K5" s="69"/>
    </row>
    <row r="6" spans="6:12" ht="12.75" customHeight="1">
      <c r="F6" s="15"/>
      <c r="G6" s="15"/>
      <c r="H6" s="69" t="s">
        <v>6</v>
      </c>
      <c r="I6" s="69"/>
      <c r="J6" s="69"/>
      <c r="K6" s="69"/>
      <c r="L6" s="16"/>
    </row>
    <row r="7" spans="6:12" ht="12.75" customHeight="1">
      <c r="F7" s="15"/>
      <c r="G7" s="69" t="s">
        <v>12</v>
      </c>
      <c r="H7" s="69"/>
      <c r="I7" s="69"/>
      <c r="J7" s="69"/>
      <c r="K7" s="69"/>
      <c r="L7" s="16"/>
    </row>
    <row r="8" spans="6:12" ht="12.75" customHeight="1">
      <c r="F8" s="15"/>
      <c r="G8" s="14"/>
      <c r="H8" s="69" t="s">
        <v>30</v>
      </c>
      <c r="I8" s="70"/>
      <c r="J8" s="70"/>
      <c r="K8" s="70"/>
      <c r="L8" s="16"/>
    </row>
    <row r="9" spans="6:11" ht="13.5" customHeight="1">
      <c r="F9" s="15"/>
      <c r="G9" s="69" t="s">
        <v>31</v>
      </c>
      <c r="H9" s="69"/>
      <c r="I9" s="69"/>
      <c r="J9" s="69"/>
      <c r="K9" s="69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>
      <c r="A12" s="71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">
      <c r="A13" s="71" t="s">
        <v>63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72" t="s">
        <v>35</v>
      </c>
      <c r="B15" s="72" t="s">
        <v>36</v>
      </c>
      <c r="C15" s="67" t="s">
        <v>37</v>
      </c>
      <c r="D15" s="67" t="s">
        <v>38</v>
      </c>
      <c r="E15" s="67" t="s">
        <v>39</v>
      </c>
      <c r="F15" s="67" t="s">
        <v>40</v>
      </c>
      <c r="G15" s="68" t="s">
        <v>41</v>
      </c>
      <c r="H15" s="67" t="s">
        <v>42</v>
      </c>
      <c r="I15" s="67" t="s">
        <v>43</v>
      </c>
      <c r="J15" s="67" t="s">
        <v>44</v>
      </c>
      <c r="K15" s="67" t="s">
        <v>45</v>
      </c>
    </row>
    <row r="16" spans="1:11" ht="33.75" customHeight="1">
      <c r="A16" s="72"/>
      <c r="B16" s="72"/>
      <c r="C16" s="67"/>
      <c r="D16" s="67"/>
      <c r="E16" s="67"/>
      <c r="F16" s="67"/>
      <c r="G16" s="68"/>
      <c r="H16" s="67"/>
      <c r="I16" s="67"/>
      <c r="J16" s="67"/>
      <c r="K16" s="67"/>
    </row>
    <row r="17" spans="1:11" ht="18.75" customHeight="1">
      <c r="A17" s="72"/>
      <c r="B17" s="72"/>
      <c r="C17" s="67"/>
      <c r="D17" s="67"/>
      <c r="E17" s="67"/>
      <c r="F17" s="67"/>
      <c r="G17" s="68"/>
      <c r="H17" s="67"/>
      <c r="I17" s="67"/>
      <c r="J17" s="67"/>
      <c r="K17" s="67"/>
    </row>
    <row r="18" spans="1:11" ht="60" customHeight="1">
      <c r="A18" s="72"/>
      <c r="B18" s="72"/>
      <c r="C18" s="67"/>
      <c r="D18" s="67"/>
      <c r="E18" s="67"/>
      <c r="F18" s="67"/>
      <c r="G18" s="68"/>
      <c r="H18" s="67"/>
      <c r="I18" s="67"/>
      <c r="J18" s="67"/>
      <c r="K18" s="67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22" t="s">
        <v>47</v>
      </c>
      <c r="B21" s="23" t="s">
        <v>48</v>
      </c>
      <c r="C21" s="24">
        <v>20</v>
      </c>
      <c r="D21" s="24">
        <v>24</v>
      </c>
      <c r="E21" s="23" t="s">
        <v>49</v>
      </c>
      <c r="F21" s="23" t="s">
        <v>49</v>
      </c>
      <c r="G21" s="25" t="s">
        <v>49</v>
      </c>
      <c r="H21" s="23" t="s">
        <v>49</v>
      </c>
      <c r="I21" s="23" t="s">
        <v>49</v>
      </c>
      <c r="J21" s="26">
        <f>IF(C21&lt;D21,D21/C21,C21/D21)*100</f>
        <v>120</v>
      </c>
      <c r="K21" s="23" t="s">
        <v>49</v>
      </c>
    </row>
    <row r="22" spans="1:11" ht="25.5">
      <c r="A22" s="27" t="s">
        <v>50</v>
      </c>
      <c r="B22" s="23" t="s">
        <v>48</v>
      </c>
      <c r="C22" s="24">
        <v>120</v>
      </c>
      <c r="D22" s="24">
        <v>120</v>
      </c>
      <c r="E22" s="23" t="s">
        <v>49</v>
      </c>
      <c r="F22" s="23" t="s">
        <v>49</v>
      </c>
      <c r="G22" s="25" t="s">
        <v>49</v>
      </c>
      <c r="H22" s="23" t="s">
        <v>49</v>
      </c>
      <c r="I22" s="23" t="s">
        <v>49</v>
      </c>
      <c r="J22" s="26">
        <f>IF(C22&lt;D22,D22/C22,C22/D22)*100</f>
        <v>100</v>
      </c>
      <c r="K22" s="23" t="s">
        <v>49</v>
      </c>
    </row>
    <row r="23" spans="1:11" ht="42.75" customHeight="1">
      <c r="A23" s="22" t="s">
        <v>51</v>
      </c>
      <c r="B23" s="23" t="s">
        <v>48</v>
      </c>
      <c r="C23" s="24">
        <v>30</v>
      </c>
      <c r="D23" s="24">
        <v>20</v>
      </c>
      <c r="E23" s="23" t="s">
        <v>49</v>
      </c>
      <c r="F23" s="23" t="s">
        <v>49</v>
      </c>
      <c r="G23" s="25" t="s">
        <v>49</v>
      </c>
      <c r="H23" s="23" t="s">
        <v>49</v>
      </c>
      <c r="I23" s="23" t="s">
        <v>49</v>
      </c>
      <c r="J23" s="26">
        <f>IF(C23&lt;D23,D23/C23,C23/D23)*100</f>
        <v>150</v>
      </c>
      <c r="K23" s="23" t="s">
        <v>49</v>
      </c>
    </row>
    <row r="24" spans="1:11" ht="24">
      <c r="A24" s="28" t="s">
        <v>52</v>
      </c>
      <c r="B24" s="23" t="s">
        <v>48</v>
      </c>
      <c r="C24" s="24">
        <v>5</v>
      </c>
      <c r="D24" s="24">
        <v>5</v>
      </c>
      <c r="E24" s="23" t="s">
        <v>49</v>
      </c>
      <c r="F24" s="23" t="s">
        <v>49</v>
      </c>
      <c r="G24" s="25" t="s">
        <v>49</v>
      </c>
      <c r="H24" s="23" t="s">
        <v>49</v>
      </c>
      <c r="I24" s="23" t="s">
        <v>49</v>
      </c>
      <c r="J24" s="26">
        <f>IF(C24&lt;D24,D24/C24,C24/D24)*100</f>
        <v>100</v>
      </c>
      <c r="K24" s="23" t="s">
        <v>49</v>
      </c>
    </row>
    <row r="25" spans="1:11" ht="25.5">
      <c r="A25" s="29" t="s">
        <v>53</v>
      </c>
      <c r="B25" s="23" t="s">
        <v>54</v>
      </c>
      <c r="C25" s="23" t="s">
        <v>49</v>
      </c>
      <c r="D25" s="23" t="s">
        <v>49</v>
      </c>
      <c r="E25" s="23" t="s">
        <v>49</v>
      </c>
      <c r="F25" s="23" t="s">
        <v>49</v>
      </c>
      <c r="G25" s="30">
        <v>11500</v>
      </c>
      <c r="H25" s="23" t="s">
        <v>49</v>
      </c>
      <c r="I25" s="23" t="s">
        <v>49</v>
      </c>
      <c r="J25" s="23" t="s">
        <v>49</v>
      </c>
      <c r="K25" s="26">
        <f>AVERAGE(J21:J24)</f>
        <v>117.5</v>
      </c>
    </row>
    <row r="26" spans="1:11" ht="12.75">
      <c r="A26" s="58" t="s">
        <v>55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22" t="s">
        <v>47</v>
      </c>
      <c r="B27" s="23" t="s">
        <v>48</v>
      </c>
      <c r="C27" s="23">
        <v>20</v>
      </c>
      <c r="D27" s="23">
        <v>24</v>
      </c>
      <c r="E27" s="30">
        <f>IF(C27&lt;D27,D27/C27,C27/D27)*100</f>
        <v>120</v>
      </c>
      <c r="F27" s="23"/>
      <c r="G27" s="25" t="s">
        <v>56</v>
      </c>
      <c r="H27" s="23" t="s">
        <v>56</v>
      </c>
      <c r="I27" s="23"/>
      <c r="J27" s="23"/>
      <c r="K27" s="23"/>
    </row>
    <row r="28" spans="1:11" ht="12.75">
      <c r="A28" s="31" t="s">
        <v>57</v>
      </c>
      <c r="B28" s="23"/>
      <c r="C28" s="23" t="s">
        <v>49</v>
      </c>
      <c r="D28" s="23" t="s">
        <v>49</v>
      </c>
      <c r="E28" s="23" t="s">
        <v>49</v>
      </c>
      <c r="F28" s="30">
        <f>AVERAGE(E26:E27)</f>
        <v>120</v>
      </c>
      <c r="G28" s="25">
        <v>0</v>
      </c>
      <c r="H28" s="26">
        <f>G28/G25</f>
        <v>0</v>
      </c>
      <c r="I28" s="26">
        <f>F28*H28</f>
        <v>0</v>
      </c>
      <c r="J28" s="23" t="s">
        <v>49</v>
      </c>
      <c r="K28" s="23" t="s">
        <v>49</v>
      </c>
    </row>
    <row r="29" spans="1:11" ht="12.75">
      <c r="A29" s="59" t="s">
        <v>58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5.5">
      <c r="A30" s="27" t="s">
        <v>50</v>
      </c>
      <c r="B30" s="23" t="s">
        <v>48</v>
      </c>
      <c r="C30" s="23">
        <v>120</v>
      </c>
      <c r="D30" s="23">
        <v>120</v>
      </c>
      <c r="E30" s="30">
        <f>IF(C30&lt;D30,D30/C30,C30/D30)*100</f>
        <v>100</v>
      </c>
      <c r="F30" s="23" t="s">
        <v>56</v>
      </c>
      <c r="G30" s="25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</row>
    <row r="31" spans="1:11" ht="12.75">
      <c r="A31" s="31" t="s">
        <v>57</v>
      </c>
      <c r="B31" s="31"/>
      <c r="C31" s="23" t="s">
        <v>49</v>
      </c>
      <c r="D31" s="23" t="s">
        <v>49</v>
      </c>
      <c r="E31" s="23" t="s">
        <v>49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49</v>
      </c>
      <c r="K31" s="23" t="s">
        <v>49</v>
      </c>
    </row>
    <row r="32" spans="1:11" ht="12.75">
      <c r="A32" s="61" t="s">
        <v>59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51">
      <c r="A33" s="22" t="s">
        <v>51</v>
      </c>
      <c r="B33" s="23" t="s">
        <v>48</v>
      </c>
      <c r="C33" s="23">
        <v>30</v>
      </c>
      <c r="D33" s="23">
        <v>20</v>
      </c>
      <c r="E33" s="30">
        <f>IF(C33&lt;D33,D33/C33,C33/D33)*100</f>
        <v>150</v>
      </c>
      <c r="F33" s="23" t="s">
        <v>56</v>
      </c>
      <c r="G33" s="25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</row>
    <row r="34" spans="1:11" ht="12.75">
      <c r="A34" s="31" t="s">
        <v>57</v>
      </c>
      <c r="B34" s="31"/>
      <c r="C34" s="23" t="s">
        <v>49</v>
      </c>
      <c r="D34" s="23" t="s">
        <v>49</v>
      </c>
      <c r="E34" s="23" t="s">
        <v>49</v>
      </c>
      <c r="F34" s="30">
        <f>AVERAGE(E32:E33)</f>
        <v>150</v>
      </c>
      <c r="G34" s="25">
        <v>10000</v>
      </c>
      <c r="H34" s="26">
        <f>G34/G25</f>
        <v>0.87</v>
      </c>
      <c r="I34" s="26">
        <f>F34*H34</f>
        <v>130.5</v>
      </c>
      <c r="J34" s="23" t="s">
        <v>49</v>
      </c>
      <c r="K34" s="23" t="s">
        <v>49</v>
      </c>
    </row>
    <row r="35" spans="1:11" ht="12.75">
      <c r="A35" s="63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24">
      <c r="A36" s="32" t="s">
        <v>52</v>
      </c>
      <c r="B36" s="23" t="s">
        <v>48</v>
      </c>
      <c r="C36" s="23">
        <v>5</v>
      </c>
      <c r="D36" s="23">
        <v>5</v>
      </c>
      <c r="E36" s="30">
        <f>IF(C36&lt;D36,D36/C36,C36/D36)*100</f>
        <v>100</v>
      </c>
      <c r="F36" s="23" t="s">
        <v>56</v>
      </c>
      <c r="G36" s="25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</row>
    <row r="37" spans="1:11" ht="12.75">
      <c r="A37" s="31" t="s">
        <v>57</v>
      </c>
      <c r="B37" s="31"/>
      <c r="C37" s="23" t="s">
        <v>49</v>
      </c>
      <c r="D37" s="23" t="s">
        <v>49</v>
      </c>
      <c r="E37" s="23" t="s">
        <v>49</v>
      </c>
      <c r="F37" s="30">
        <f>AVERAGE(E35:E36)</f>
        <v>100</v>
      </c>
      <c r="G37" s="25">
        <v>1500</v>
      </c>
      <c r="H37" s="26">
        <f>G37/G25</f>
        <v>0.13</v>
      </c>
      <c r="I37" s="26">
        <f>F37*H37</f>
        <v>13</v>
      </c>
      <c r="J37" s="23" t="s">
        <v>49</v>
      </c>
      <c r="K37" s="23" t="s">
        <v>49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H1:K1"/>
    <mergeCell ref="H2:K2"/>
    <mergeCell ref="H3:K3"/>
    <mergeCell ref="F5:K5"/>
    <mergeCell ref="H6:K6"/>
    <mergeCell ref="G7:K7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A20:K20"/>
    <mergeCell ref="A26:K26"/>
    <mergeCell ref="A29:K29"/>
    <mergeCell ref="A32:K32"/>
    <mergeCell ref="A35:K35"/>
    <mergeCell ref="A40:K40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0" zoomScaleNormal="90" zoomScalePageLayoutView="0" workbookViewId="0" topLeftCell="A16">
      <selection activeCell="N36" sqref="N36"/>
    </sheetView>
  </sheetViews>
  <sheetFormatPr defaultColWidth="9.140625" defaultRowHeight="12.75"/>
  <cols>
    <col min="1" max="1" width="48.8515625" style="12" customWidth="1"/>
    <col min="2" max="2" width="6.7109375" style="12" customWidth="1"/>
    <col min="3" max="3" width="9.140625" style="12" customWidth="1"/>
    <col min="4" max="4" width="10.57421875" style="12" customWidth="1"/>
    <col min="5" max="5" width="14.140625" style="12" customWidth="1"/>
    <col min="6" max="6" width="12.28125" style="12" customWidth="1"/>
    <col min="7" max="7" width="11.57421875" style="13" customWidth="1"/>
    <col min="8" max="8" width="12.57421875" style="12" customWidth="1"/>
    <col min="9" max="9" width="12.28125" style="12" customWidth="1"/>
    <col min="10" max="11" width="13.00390625" style="12" customWidth="1"/>
    <col min="12" max="12" width="1.421875" style="12" customWidth="1"/>
    <col min="13" max="16384" width="9.140625" style="12" customWidth="1"/>
  </cols>
  <sheetData>
    <row r="1" spans="8:11" ht="15.75">
      <c r="H1" s="73" t="s">
        <v>64</v>
      </c>
      <c r="I1" s="73"/>
      <c r="J1" s="73"/>
      <c r="K1" s="73"/>
    </row>
    <row r="2" spans="8:11" ht="15.75">
      <c r="H2" s="73" t="s">
        <v>21</v>
      </c>
      <c r="I2" s="73"/>
      <c r="J2" s="73"/>
      <c r="K2" s="73"/>
    </row>
    <row r="3" spans="8:11" ht="15.75">
      <c r="H3" s="73" t="s">
        <v>22</v>
      </c>
      <c r="I3" s="73"/>
      <c r="J3" s="73"/>
      <c r="K3" s="73"/>
    </row>
    <row r="5" spans="6:11" ht="12.75" customHeight="1">
      <c r="F5" s="69" t="s">
        <v>65</v>
      </c>
      <c r="G5" s="69"/>
      <c r="H5" s="69"/>
      <c r="I5" s="69"/>
      <c r="J5" s="69"/>
      <c r="K5" s="69"/>
    </row>
    <row r="6" spans="6:12" ht="12.75" customHeight="1">
      <c r="F6" s="15"/>
      <c r="G6" s="15"/>
      <c r="H6" s="69" t="s">
        <v>6</v>
      </c>
      <c r="I6" s="69"/>
      <c r="J6" s="69"/>
      <c r="K6" s="69"/>
      <c r="L6" s="16"/>
    </row>
    <row r="7" spans="6:12" ht="12.75" customHeight="1">
      <c r="F7" s="15"/>
      <c r="G7" s="69" t="s">
        <v>12</v>
      </c>
      <c r="H7" s="69"/>
      <c r="I7" s="69"/>
      <c r="J7" s="69"/>
      <c r="K7" s="69"/>
      <c r="L7" s="16"/>
    </row>
    <row r="8" spans="6:12" ht="12.75" customHeight="1">
      <c r="F8" s="15"/>
      <c r="G8" s="14"/>
      <c r="H8" s="69" t="s">
        <v>30</v>
      </c>
      <c r="I8" s="70"/>
      <c r="J8" s="70"/>
      <c r="K8" s="70"/>
      <c r="L8" s="16"/>
    </row>
    <row r="9" spans="6:11" ht="13.5" customHeight="1">
      <c r="F9" s="15"/>
      <c r="G9" s="69" t="s">
        <v>31</v>
      </c>
      <c r="H9" s="69"/>
      <c r="I9" s="69"/>
      <c r="J9" s="69"/>
      <c r="K9" s="69"/>
    </row>
    <row r="10" spans="6:11" ht="10.5" customHeight="1">
      <c r="F10" s="17"/>
      <c r="G10" s="18"/>
      <c r="H10" s="18"/>
      <c r="I10" s="18"/>
      <c r="J10" s="18"/>
      <c r="K10" s="18"/>
    </row>
    <row r="11" spans="1:11" ht="15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>
      <c r="A12" s="71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">
      <c r="A13" s="71" t="s">
        <v>66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72" t="s">
        <v>35</v>
      </c>
      <c r="B15" s="72" t="s">
        <v>36</v>
      </c>
      <c r="C15" s="67" t="s">
        <v>37</v>
      </c>
      <c r="D15" s="67" t="s">
        <v>38</v>
      </c>
      <c r="E15" s="67" t="s">
        <v>39</v>
      </c>
      <c r="F15" s="67" t="s">
        <v>40</v>
      </c>
      <c r="G15" s="68" t="s">
        <v>41</v>
      </c>
      <c r="H15" s="67" t="s">
        <v>42</v>
      </c>
      <c r="I15" s="67" t="s">
        <v>43</v>
      </c>
      <c r="J15" s="67" t="s">
        <v>44</v>
      </c>
      <c r="K15" s="67" t="s">
        <v>45</v>
      </c>
    </row>
    <row r="16" spans="1:11" ht="33.75" customHeight="1">
      <c r="A16" s="72"/>
      <c r="B16" s="72"/>
      <c r="C16" s="67"/>
      <c r="D16" s="67"/>
      <c r="E16" s="67"/>
      <c r="F16" s="67"/>
      <c r="G16" s="68"/>
      <c r="H16" s="67"/>
      <c r="I16" s="67"/>
      <c r="J16" s="67"/>
      <c r="K16" s="67"/>
    </row>
    <row r="17" spans="1:11" ht="18.75" customHeight="1">
      <c r="A17" s="72"/>
      <c r="B17" s="72"/>
      <c r="C17" s="67"/>
      <c r="D17" s="67"/>
      <c r="E17" s="67"/>
      <c r="F17" s="67"/>
      <c r="G17" s="68"/>
      <c r="H17" s="67"/>
      <c r="I17" s="67"/>
      <c r="J17" s="67"/>
      <c r="K17" s="67"/>
    </row>
    <row r="18" spans="1:11" ht="60" customHeight="1">
      <c r="A18" s="72"/>
      <c r="B18" s="72"/>
      <c r="C18" s="67"/>
      <c r="D18" s="67"/>
      <c r="E18" s="67"/>
      <c r="F18" s="67"/>
      <c r="G18" s="68"/>
      <c r="H18" s="67"/>
      <c r="I18" s="67"/>
      <c r="J18" s="67"/>
      <c r="K18" s="67"/>
    </row>
    <row r="19" spans="1:11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1">
        <v>7</v>
      </c>
      <c r="H19" s="20">
        <v>8</v>
      </c>
      <c r="I19" s="20">
        <v>9</v>
      </c>
      <c r="J19" s="20">
        <v>10</v>
      </c>
      <c r="K19" s="20">
        <v>11</v>
      </c>
    </row>
    <row r="20" spans="1:11" ht="12.7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22" t="s">
        <v>47</v>
      </c>
      <c r="B21" s="23" t="s">
        <v>48</v>
      </c>
      <c r="C21" s="24">
        <v>24</v>
      </c>
      <c r="D21" s="24">
        <v>28</v>
      </c>
      <c r="E21" s="23" t="s">
        <v>49</v>
      </c>
      <c r="F21" s="23" t="s">
        <v>49</v>
      </c>
      <c r="G21" s="25" t="s">
        <v>49</v>
      </c>
      <c r="H21" s="23" t="s">
        <v>49</v>
      </c>
      <c r="I21" s="23" t="s">
        <v>49</v>
      </c>
      <c r="J21" s="26">
        <f>IF(C21&lt;D21,D21/C21,C21/D21)*100</f>
        <v>116.67</v>
      </c>
      <c r="K21" s="23" t="s">
        <v>49</v>
      </c>
    </row>
    <row r="22" spans="1:11" ht="25.5">
      <c r="A22" s="27" t="s">
        <v>50</v>
      </c>
      <c r="B22" s="23" t="s">
        <v>48</v>
      </c>
      <c r="C22" s="24">
        <v>120</v>
      </c>
      <c r="D22" s="24">
        <v>120</v>
      </c>
      <c r="E22" s="23" t="s">
        <v>49</v>
      </c>
      <c r="F22" s="23" t="s">
        <v>49</v>
      </c>
      <c r="G22" s="25" t="s">
        <v>49</v>
      </c>
      <c r="H22" s="23" t="s">
        <v>49</v>
      </c>
      <c r="I22" s="23" t="s">
        <v>49</v>
      </c>
      <c r="J22" s="26">
        <f>IF(C22&lt;D22,D22/C22,C22/D22)*100</f>
        <v>100</v>
      </c>
      <c r="K22" s="23" t="s">
        <v>49</v>
      </c>
    </row>
    <row r="23" spans="1:11" ht="42.75" customHeight="1">
      <c r="A23" s="22" t="s">
        <v>51</v>
      </c>
      <c r="B23" s="23" t="s">
        <v>48</v>
      </c>
      <c r="C23" s="24">
        <v>20</v>
      </c>
      <c r="D23" s="24">
        <v>20</v>
      </c>
      <c r="E23" s="23" t="s">
        <v>49</v>
      </c>
      <c r="F23" s="23" t="s">
        <v>49</v>
      </c>
      <c r="G23" s="25" t="s">
        <v>49</v>
      </c>
      <c r="H23" s="23" t="s">
        <v>49</v>
      </c>
      <c r="I23" s="23" t="s">
        <v>49</v>
      </c>
      <c r="J23" s="26">
        <f>IF(C23&lt;D23,D23/C23,C23/D23)*100</f>
        <v>100</v>
      </c>
      <c r="K23" s="23" t="s">
        <v>49</v>
      </c>
    </row>
    <row r="24" spans="1:11" ht="24">
      <c r="A24" s="28" t="s">
        <v>52</v>
      </c>
      <c r="B24" s="23" t="s">
        <v>48</v>
      </c>
      <c r="C24" s="24">
        <v>5</v>
      </c>
      <c r="D24" s="24">
        <v>5</v>
      </c>
      <c r="E24" s="23" t="s">
        <v>49</v>
      </c>
      <c r="F24" s="23" t="s">
        <v>49</v>
      </c>
      <c r="G24" s="25" t="s">
        <v>49</v>
      </c>
      <c r="H24" s="23" t="s">
        <v>49</v>
      </c>
      <c r="I24" s="23" t="s">
        <v>49</v>
      </c>
      <c r="J24" s="26">
        <f>IF(C24&lt;D24,D24/C24,C24/D24)*100</f>
        <v>100</v>
      </c>
      <c r="K24" s="23" t="s">
        <v>49</v>
      </c>
    </row>
    <row r="25" spans="1:11" ht="25.5">
      <c r="A25" s="29" t="s">
        <v>53</v>
      </c>
      <c r="B25" s="23" t="s">
        <v>54</v>
      </c>
      <c r="C25" s="23" t="s">
        <v>49</v>
      </c>
      <c r="D25" s="23" t="s">
        <v>49</v>
      </c>
      <c r="E25" s="23" t="s">
        <v>49</v>
      </c>
      <c r="F25" s="23" t="s">
        <v>49</v>
      </c>
      <c r="G25" s="30">
        <v>11500</v>
      </c>
      <c r="H25" s="23" t="s">
        <v>49</v>
      </c>
      <c r="I25" s="23" t="s">
        <v>49</v>
      </c>
      <c r="J25" s="23" t="s">
        <v>49</v>
      </c>
      <c r="K25" s="26">
        <f>AVERAGE(J21:J24)</f>
        <v>104.17</v>
      </c>
    </row>
    <row r="26" spans="1:11" ht="12.75">
      <c r="A26" s="58" t="s">
        <v>55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22" t="s">
        <v>47</v>
      </c>
      <c r="B27" s="23" t="s">
        <v>48</v>
      </c>
      <c r="C27" s="23">
        <v>24</v>
      </c>
      <c r="D27" s="23">
        <v>28</v>
      </c>
      <c r="E27" s="30">
        <f>IF(C27&lt;D27,D27/C27,C27/D27)*100</f>
        <v>116.67</v>
      </c>
      <c r="F27" s="23"/>
      <c r="G27" s="25" t="s">
        <v>56</v>
      </c>
      <c r="H27" s="23" t="s">
        <v>56</v>
      </c>
      <c r="I27" s="23"/>
      <c r="J27" s="23"/>
      <c r="K27" s="23"/>
    </row>
    <row r="28" spans="1:11" ht="12.75">
      <c r="A28" s="31" t="s">
        <v>57</v>
      </c>
      <c r="B28" s="23"/>
      <c r="C28" s="23" t="s">
        <v>49</v>
      </c>
      <c r="D28" s="23" t="s">
        <v>49</v>
      </c>
      <c r="E28" s="23" t="s">
        <v>49</v>
      </c>
      <c r="F28" s="30">
        <f>AVERAGE(E26:E27)</f>
        <v>116.67</v>
      </c>
      <c r="G28" s="25">
        <v>0</v>
      </c>
      <c r="H28" s="26">
        <f>G28/G25</f>
        <v>0</v>
      </c>
      <c r="I28" s="26">
        <f>F28*H28</f>
        <v>0</v>
      </c>
      <c r="J28" s="23" t="s">
        <v>49</v>
      </c>
      <c r="K28" s="23" t="s">
        <v>49</v>
      </c>
    </row>
    <row r="29" spans="1:11" ht="12.75">
      <c r="A29" s="59" t="s">
        <v>58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25.5">
      <c r="A30" s="27" t="s">
        <v>50</v>
      </c>
      <c r="B30" s="23" t="s">
        <v>48</v>
      </c>
      <c r="C30" s="23">
        <v>120</v>
      </c>
      <c r="D30" s="23">
        <v>120</v>
      </c>
      <c r="E30" s="30">
        <f>IF(C30&lt;D30,D30/C30,C30/D30)*100</f>
        <v>100</v>
      </c>
      <c r="F30" s="23" t="s">
        <v>56</v>
      </c>
      <c r="G30" s="25" t="s">
        <v>56</v>
      </c>
      <c r="H30" s="23" t="s">
        <v>56</v>
      </c>
      <c r="I30" s="23" t="s">
        <v>56</v>
      </c>
      <c r="J30" s="23" t="s">
        <v>56</v>
      </c>
      <c r="K30" s="23" t="s">
        <v>56</v>
      </c>
    </row>
    <row r="31" spans="1:11" ht="12.75">
      <c r="A31" s="31" t="s">
        <v>57</v>
      </c>
      <c r="B31" s="31"/>
      <c r="C31" s="23" t="s">
        <v>49</v>
      </c>
      <c r="D31" s="23" t="s">
        <v>49</v>
      </c>
      <c r="E31" s="23" t="s">
        <v>49</v>
      </c>
      <c r="F31" s="30">
        <f>AVERAGE(E29:E30)</f>
        <v>100</v>
      </c>
      <c r="G31" s="25">
        <v>0</v>
      </c>
      <c r="H31" s="26">
        <f>G31/G25</f>
        <v>0</v>
      </c>
      <c r="I31" s="26">
        <f>F31*H31</f>
        <v>0</v>
      </c>
      <c r="J31" s="23" t="s">
        <v>49</v>
      </c>
      <c r="K31" s="23" t="s">
        <v>49</v>
      </c>
    </row>
    <row r="32" spans="1:11" ht="12.75">
      <c r="A32" s="61" t="s">
        <v>59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51">
      <c r="A33" s="22" t="s">
        <v>51</v>
      </c>
      <c r="B33" s="23" t="s">
        <v>48</v>
      </c>
      <c r="C33" s="23">
        <v>20</v>
      </c>
      <c r="D33" s="23">
        <v>20</v>
      </c>
      <c r="E33" s="30">
        <f>IF(C33&lt;D33,D33/C33,C33/D33)*100</f>
        <v>100</v>
      </c>
      <c r="F33" s="23" t="s">
        <v>56</v>
      </c>
      <c r="G33" s="25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</row>
    <row r="34" spans="1:11" ht="12.75">
      <c r="A34" s="31" t="s">
        <v>57</v>
      </c>
      <c r="B34" s="31"/>
      <c r="C34" s="23" t="s">
        <v>49</v>
      </c>
      <c r="D34" s="23" t="s">
        <v>49</v>
      </c>
      <c r="E34" s="23" t="s">
        <v>49</v>
      </c>
      <c r="F34" s="30">
        <f>AVERAGE(E32:E33)</f>
        <v>100</v>
      </c>
      <c r="G34" s="25">
        <v>10000</v>
      </c>
      <c r="H34" s="26">
        <f>G34/G25</f>
        <v>0.87</v>
      </c>
      <c r="I34" s="26">
        <f>F34*H34</f>
        <v>87</v>
      </c>
      <c r="J34" s="23" t="s">
        <v>49</v>
      </c>
      <c r="K34" s="23" t="s">
        <v>49</v>
      </c>
    </row>
    <row r="35" spans="1:11" ht="12.75">
      <c r="A35" s="63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24">
      <c r="A36" s="32" t="s">
        <v>52</v>
      </c>
      <c r="B36" s="23" t="s">
        <v>48</v>
      </c>
      <c r="C36" s="23">
        <v>5</v>
      </c>
      <c r="D36" s="23">
        <v>5</v>
      </c>
      <c r="E36" s="30">
        <f>IF(C36&lt;D36,D36/C36,C36/D36)*100</f>
        <v>100</v>
      </c>
      <c r="F36" s="23" t="s">
        <v>56</v>
      </c>
      <c r="G36" s="25" t="s">
        <v>56</v>
      </c>
      <c r="H36" s="23" t="s">
        <v>56</v>
      </c>
      <c r="I36" s="23" t="s">
        <v>56</v>
      </c>
      <c r="J36" s="23" t="s">
        <v>56</v>
      </c>
      <c r="K36" s="23" t="s">
        <v>56</v>
      </c>
    </row>
    <row r="37" spans="1:11" ht="12.75">
      <c r="A37" s="31" t="s">
        <v>57</v>
      </c>
      <c r="B37" s="31"/>
      <c r="C37" s="23" t="s">
        <v>49</v>
      </c>
      <c r="D37" s="23" t="s">
        <v>49</v>
      </c>
      <c r="E37" s="23" t="s">
        <v>49</v>
      </c>
      <c r="F37" s="30">
        <f>AVERAGE(E35:E36)</f>
        <v>100</v>
      </c>
      <c r="G37" s="25">
        <v>1500</v>
      </c>
      <c r="H37" s="26">
        <f>G37/G25</f>
        <v>0.13</v>
      </c>
      <c r="I37" s="26">
        <f>F37*H37</f>
        <v>13</v>
      </c>
      <c r="J37" s="23" t="s">
        <v>49</v>
      </c>
      <c r="K37" s="23" t="s">
        <v>49</v>
      </c>
    </row>
    <row r="38" spans="1:11" ht="12.75">
      <c r="A38" s="33"/>
      <c r="B38" s="33"/>
      <c r="C38" s="33"/>
      <c r="D38" s="33"/>
      <c r="E38" s="33"/>
      <c r="F38" s="33"/>
      <c r="G38" s="34"/>
      <c r="H38" s="33"/>
      <c r="I38" s="33"/>
      <c r="J38" s="33"/>
      <c r="K38" s="33"/>
    </row>
    <row r="39" spans="1:11" ht="12.75">
      <c r="A39" s="33"/>
      <c r="B39" s="33"/>
      <c r="C39" s="33"/>
      <c r="D39" s="33"/>
      <c r="E39" s="33"/>
      <c r="F39" s="33"/>
      <c r="G39" s="34"/>
      <c r="H39" s="33"/>
      <c r="I39" s="33"/>
      <c r="J39" s="33"/>
      <c r="K39" s="33"/>
    </row>
    <row r="40" spans="1:11" ht="15.7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33"/>
      <c r="B41" s="33"/>
      <c r="C41" s="33"/>
      <c r="D41" s="33"/>
      <c r="E41" s="33"/>
      <c r="F41" s="33"/>
      <c r="G41" s="34"/>
      <c r="H41" s="33"/>
      <c r="I41" s="33"/>
      <c r="J41" s="33"/>
      <c r="K41" s="33"/>
    </row>
    <row r="42" spans="1:11" ht="12.75">
      <c r="A42" s="33"/>
      <c r="B42" s="33"/>
      <c r="C42" s="33"/>
      <c r="D42" s="33"/>
      <c r="E42" s="33"/>
      <c r="F42" s="33"/>
      <c r="G42" s="34"/>
      <c r="H42" s="33"/>
      <c r="I42" s="33"/>
      <c r="J42" s="33"/>
      <c r="K42" s="33"/>
    </row>
    <row r="43" spans="1:11" ht="12.75">
      <c r="A43" s="33"/>
      <c r="B43" s="33"/>
      <c r="C43" s="33"/>
      <c r="D43" s="33"/>
      <c r="E43" s="33"/>
      <c r="F43" s="33"/>
      <c r="G43" s="34"/>
      <c r="H43" s="33"/>
      <c r="I43" s="33"/>
      <c r="J43" s="33"/>
      <c r="K43" s="33"/>
    </row>
    <row r="44" spans="1:11" ht="12.75">
      <c r="A44" s="33"/>
      <c r="B44" s="33"/>
      <c r="C44" s="33"/>
      <c r="D44" s="33"/>
      <c r="E44" s="33"/>
      <c r="F44" s="33"/>
      <c r="G44" s="34"/>
      <c r="H44" s="33"/>
      <c r="I44" s="33"/>
      <c r="J44" s="33"/>
      <c r="K44" s="33"/>
    </row>
    <row r="45" spans="1:11" ht="12.75">
      <c r="A45" s="33"/>
      <c r="B45" s="33"/>
      <c r="C45" s="33"/>
      <c r="D45" s="33"/>
      <c r="E45" s="33"/>
      <c r="F45" s="33"/>
      <c r="G45" s="34"/>
      <c r="H45" s="33"/>
      <c r="I45" s="33"/>
      <c r="J45" s="33"/>
      <c r="K45" s="33"/>
    </row>
    <row r="46" spans="1:11" ht="12.75">
      <c r="A46" s="33"/>
      <c r="B46" s="33"/>
      <c r="C46" s="33"/>
      <c r="D46" s="33"/>
      <c r="E46" s="33"/>
      <c r="F46" s="33"/>
      <c r="G46" s="34"/>
      <c r="H46" s="33"/>
      <c r="I46" s="33"/>
      <c r="J46" s="33"/>
      <c r="K46" s="33"/>
    </row>
    <row r="47" spans="1:11" ht="12.75">
      <c r="A47" s="33"/>
      <c r="B47" s="33"/>
      <c r="C47" s="33"/>
      <c r="D47" s="33"/>
      <c r="E47" s="33"/>
      <c r="F47" s="33"/>
      <c r="G47" s="34"/>
      <c r="H47" s="33"/>
      <c r="I47" s="33"/>
      <c r="J47" s="33"/>
      <c r="K47" s="33"/>
    </row>
    <row r="48" spans="1:11" ht="12.75">
      <c r="A48" s="33"/>
      <c r="B48" s="33"/>
      <c r="C48" s="33"/>
      <c r="D48" s="33"/>
      <c r="E48" s="33"/>
      <c r="F48" s="33"/>
      <c r="G48" s="34"/>
      <c r="H48" s="33"/>
      <c r="I48" s="33"/>
      <c r="J48" s="33"/>
      <c r="K48" s="33"/>
    </row>
    <row r="49" spans="1:11" ht="12.75">
      <c r="A49" s="33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4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4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4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</row>
    <row r="57" spans="1:11" ht="12.75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</row>
    <row r="58" spans="1:11" ht="12.75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</row>
    <row r="59" spans="1:11" ht="12.75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</row>
    <row r="60" spans="1:11" ht="12.75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</row>
    <row r="61" spans="1:11" ht="12.75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</row>
  </sheetData>
  <sheetProtection/>
  <mergeCells count="28">
    <mergeCell ref="H1:K1"/>
    <mergeCell ref="H2:K2"/>
    <mergeCell ref="H3:K3"/>
    <mergeCell ref="F5:K5"/>
    <mergeCell ref="H6:K6"/>
    <mergeCell ref="G7:K7"/>
    <mergeCell ref="H8:K8"/>
    <mergeCell ref="G9:K9"/>
    <mergeCell ref="A11:K11"/>
    <mergeCell ref="A12:K12"/>
    <mergeCell ref="A13:K13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A20:K20"/>
    <mergeCell ref="A26:K26"/>
    <mergeCell ref="A29:K29"/>
    <mergeCell ref="A32:K32"/>
    <mergeCell ref="A35:K35"/>
    <mergeCell ref="A40:K40"/>
  </mergeCells>
  <printOptions/>
  <pageMargins left="0.1968503937007874" right="0.1968503937007874" top="0.984251968503937" bottom="0.1968503937007874" header="0.5118110236220472" footer="0"/>
  <pageSetup fitToHeight="1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Гаранина</cp:lastModifiedBy>
  <cp:lastPrinted>2018-08-07T11:37:01Z</cp:lastPrinted>
  <dcterms:created xsi:type="dcterms:W3CDTF">1996-10-08T23:32:33Z</dcterms:created>
  <dcterms:modified xsi:type="dcterms:W3CDTF">2018-09-04T11:30:12Z</dcterms:modified>
  <cp:category/>
  <cp:version/>
  <cp:contentType/>
  <cp:contentStatus/>
</cp:coreProperties>
</file>